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aneacion\Documents\Documentos\2020 SFR\TRANSPARENCIA DICIEMBRE 4o TRIMESTRE 2020\PLANEACION Y EVALUACION 4o TRIM\PLANEACION Y EVALUACION ANUAL 2021\4\POA 2021 ENTREGAS DIRECCIONES\"/>
    </mc:Choice>
  </mc:AlternateContent>
  <xr:revisionPtr revIDLastSave="0" documentId="13_ncr:1_{C5DA93C4-0696-4105-AD8D-0F796D55BE71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POA 2021 " sheetId="8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F49" i="8" l="1"/>
  <c r="AF48" i="8"/>
  <c r="AF47" i="8"/>
  <c r="AF46" i="8"/>
  <c r="AF45" i="8"/>
  <c r="AF44" i="8"/>
  <c r="AF43" i="8"/>
  <c r="AF42" i="8"/>
  <c r="AF41" i="8"/>
  <c r="AF40" i="8"/>
  <c r="AF39" i="8"/>
  <c r="AF38" i="8"/>
  <c r="AF37" i="8"/>
  <c r="AF36" i="8"/>
  <c r="AF35" i="8"/>
  <c r="AF34" i="8"/>
  <c r="AF33" i="8"/>
  <c r="AF32" i="8"/>
  <c r="AF31" i="8"/>
  <c r="AF30" i="8"/>
  <c r="AF29" i="8"/>
  <c r="AF28" i="8"/>
  <c r="AF27" i="8"/>
  <c r="AF26" i="8"/>
  <c r="AF25" i="8"/>
  <c r="AF23" i="8"/>
  <c r="AF21" i="8"/>
  <c r="AF17" i="8"/>
  <c r="AF15" i="8"/>
  <c r="AF13" i="8"/>
  <c r="AF11" i="8"/>
  <c r="AF10" i="8"/>
  <c r="AF9" i="8"/>
  <c r="AF8" i="8"/>
  <c r="AF7" i="8"/>
  <c r="AX35" i="8"/>
  <c r="AX26" i="8"/>
  <c r="AX25" i="8"/>
  <c r="AX23" i="8"/>
  <c r="AX24" i="8"/>
  <c r="AX49" i="8" l="1"/>
  <c r="AX48" i="8"/>
  <c r="AX47" i="8"/>
  <c r="AX46" i="8"/>
  <c r="AX45" i="8"/>
  <c r="AX44" i="8"/>
  <c r="AX43" i="8"/>
  <c r="AX42" i="8"/>
  <c r="AX41" i="8"/>
  <c r="AX40" i="8"/>
  <c r="AX39" i="8"/>
  <c r="AX38" i="8"/>
  <c r="AX37" i="8"/>
  <c r="AX36" i="8"/>
  <c r="AX34" i="8"/>
  <c r="AX33" i="8"/>
  <c r="AX32" i="8"/>
  <c r="AX31" i="8"/>
  <c r="AX30" i="8"/>
  <c r="AX29" i="8"/>
  <c r="AX28" i="8"/>
  <c r="AX27" i="8"/>
  <c r="AX22" i="8"/>
  <c r="AX21" i="8"/>
  <c r="AX20" i="8"/>
  <c r="AX19" i="8"/>
  <c r="AX18" i="8"/>
  <c r="AX17" i="8"/>
  <c r="AX16" i="8"/>
  <c r="AX15" i="8"/>
  <c r="AX14" i="8"/>
  <c r="AX13" i="8"/>
  <c r="AY49" i="8" l="1"/>
  <c r="AY48" i="8"/>
  <c r="AY47" i="8"/>
  <c r="AY46" i="8"/>
  <c r="AY45" i="8"/>
  <c r="AY44" i="8"/>
  <c r="AY43" i="8"/>
  <c r="AY42" i="8"/>
  <c r="AY41" i="8"/>
  <c r="AY40" i="8"/>
  <c r="AY39" i="8"/>
  <c r="AY38" i="8"/>
  <c r="AY37" i="8"/>
  <c r="AY36" i="8"/>
  <c r="AY35" i="8"/>
  <c r="AY34" i="8"/>
  <c r="AY33" i="8"/>
  <c r="AY32" i="8"/>
  <c r="AY31" i="8"/>
  <c r="AY30" i="8"/>
  <c r="AY29" i="8"/>
  <c r="AY28" i="8"/>
  <c r="AY27" i="8"/>
  <c r="AY26" i="8"/>
  <c r="AY25" i="8"/>
  <c r="AY24" i="8"/>
  <c r="AY23" i="8"/>
  <c r="AY22" i="8"/>
  <c r="AY21" i="8"/>
  <c r="AY20" i="8"/>
  <c r="AY19" i="8"/>
  <c r="AY18" i="8"/>
  <c r="AY17" i="8"/>
  <c r="AY16" i="8"/>
  <c r="AY15" i="8"/>
  <c r="AY14" i="8"/>
  <c r="AY13" i="8"/>
  <c r="AY12" i="8"/>
  <c r="AY11" i="8"/>
  <c r="AY10" i="8"/>
  <c r="AY9" i="8"/>
  <c r="AY8" i="8"/>
  <c r="AY7" i="8"/>
  <c r="AT11" i="8"/>
  <c r="AT10" i="8"/>
  <c r="AT9" i="8"/>
  <c r="AT8" i="8"/>
  <c r="AT7" i="8"/>
  <c r="AX7" i="8" s="1"/>
  <c r="AP11" i="8"/>
  <c r="AP10" i="8"/>
  <c r="AP9" i="8"/>
  <c r="AP8" i="8"/>
  <c r="AL11" i="8"/>
  <c r="AL10" i="8"/>
  <c r="AL9" i="8"/>
  <c r="AH11" i="8"/>
  <c r="AH10" i="8"/>
  <c r="AH9" i="8"/>
  <c r="AX8" i="8" l="1"/>
  <c r="AX9" i="8"/>
  <c r="AX10" i="8"/>
  <c r="AX11" i="8"/>
</calcChain>
</file>

<file path=xl/sharedStrings.xml><?xml version="1.0" encoding="utf-8"?>
<sst xmlns="http://schemas.openxmlformats.org/spreadsheetml/2006/main" count="962" uniqueCount="346">
  <si>
    <t>ORGOA</t>
  </si>
  <si>
    <t>Agua de calidad</t>
  </si>
  <si>
    <t>Eje 4: Servicios y obra pública de calidad</t>
  </si>
  <si>
    <t>1. Suficiente red de agua, drenaje y alcantarillado</t>
  </si>
  <si>
    <t>Porcentaje de sistemas de cloración y almacenaje mejorados</t>
  </si>
  <si>
    <t>Distribución</t>
  </si>
  <si>
    <t>Que las redes de agua potable y alcantarillado que abastecen a las diferentes comunidades del municipio cuenten con la infraestructura adecuada para la libre transportación y manejo del servicio, permitiendo así una distribución de calidad, desde el almacenaje hasta el domicilio del beneficiario.</t>
  </si>
  <si>
    <t>Porcentaje de redes de agua potable y alcantarillado mejorados</t>
  </si>
  <si>
    <t>Extracción de agua</t>
  </si>
  <si>
    <t>Que todos y cada uno de los pozos cumplan con las normas de extracción que rige el estado, además de contar con la seguridad y mantenimiento adecuado de los equipos de bombeo y suministro de energía eléctrica, teniendo así el cumplimiento y garantía de abastecimiento con la población en general.</t>
  </si>
  <si>
    <t>Porcentaje de pozos, equipos de bombeo y suministro de energía eléctrica mejorados</t>
  </si>
  <si>
    <t>Saneamiento</t>
  </si>
  <si>
    <t>Mantenimiento en redes de agua potable para evitar fugas y pérdidas de agua, posicionando válvulas de cierre por sección de población para una pronta respuesta en situación de contingencia, así mismo desazolvé en alcantarillado, correspondiente a los pozos de visita y líneas de tubería de la red, teniendo un manejo optimo en plantas de tratamiento de acuerdo a las normas establecidas en el estado.</t>
  </si>
  <si>
    <t>Servicios eficientes</t>
  </si>
  <si>
    <t>Eje 5: Gobierno abierto y eficiente</t>
  </si>
  <si>
    <t>4. Aplicación de la Mejora Regulatoria y Gobierno Electrónico</t>
  </si>
  <si>
    <t>Eficientar las oficinas y departamentos dentro de ellas para que los usuarios tenga una experiencia agradable, las mejoras se dará en comercialización, área técnica y sistemas de cobranza</t>
  </si>
  <si>
    <t>Porcentaje de mejoras en oficina, área técnica y sistema de cobranza</t>
  </si>
  <si>
    <t>GENERAL</t>
  </si>
  <si>
    <t>FICHA TÉCNICA DE LOS INDICADORES</t>
  </si>
  <si>
    <t>POBLACIÓN</t>
  </si>
  <si>
    <t xml:space="preserve">Monitoreo </t>
  </si>
  <si>
    <t>Evaluación</t>
  </si>
  <si>
    <t>Observaciones</t>
  </si>
  <si>
    <t>DENOMINACIÓN</t>
  </si>
  <si>
    <t xml:space="preserve">DEFINICIÓN </t>
  </si>
  <si>
    <t>MÉTODO DE CALCULO</t>
  </si>
  <si>
    <t>UNIDAD DE MEDIDA</t>
  </si>
  <si>
    <t>TIPO-DIMENSIÓN</t>
  </si>
  <si>
    <t>SENTIDO</t>
  </si>
  <si>
    <t>METAS PROGRAMADAS</t>
  </si>
  <si>
    <t>Anual</t>
  </si>
  <si>
    <t>Enero-Marzo</t>
  </si>
  <si>
    <t>Abril-Junio</t>
  </si>
  <si>
    <t>Julio-Septiembre</t>
  </si>
  <si>
    <t>Octubre-Diciembre</t>
  </si>
  <si>
    <t>ANUAL</t>
  </si>
  <si>
    <t xml:space="preserve">LINEA BASE </t>
  </si>
  <si>
    <t>AÑO DE REPORTE</t>
  </si>
  <si>
    <t>Meta</t>
  </si>
  <si>
    <t>Alcance</t>
  </si>
  <si>
    <t>Meta Programada</t>
  </si>
  <si>
    <t>PROYECTO/PROCESO</t>
  </si>
  <si>
    <t xml:space="preserve">EJE PRIMARIO </t>
  </si>
  <si>
    <t xml:space="preserve">PROPÓSITO </t>
  </si>
  <si>
    <t>OBJETIVOS</t>
  </si>
  <si>
    <t>JUSTIFICACIÓN</t>
  </si>
  <si>
    <t>POBLACIÓN OBJETIVO</t>
  </si>
  <si>
    <t>PERSPECTIVA DE GENERO</t>
  </si>
  <si>
    <t>ORIGEN DEL RECURSO</t>
  </si>
  <si>
    <t>MONTO</t>
  </si>
  <si>
    <t>ABSOLUTO</t>
  </si>
  <si>
    <t>RELATIVO</t>
  </si>
  <si>
    <t>VALOR</t>
  </si>
  <si>
    <t>AÑO</t>
  </si>
  <si>
    <t>Lugar de aplicación (geo)</t>
  </si>
  <si>
    <t>Total</t>
  </si>
  <si>
    <t>Potencial</t>
  </si>
  <si>
    <t>Objetivo</t>
  </si>
  <si>
    <t>Atendida</t>
  </si>
  <si>
    <t>Postergada</t>
  </si>
  <si>
    <t>Beneficiarios</t>
  </si>
  <si>
    <t>Absoluto</t>
  </si>
  <si>
    <t>Relativo</t>
  </si>
  <si>
    <t>Alcanzado</t>
  </si>
  <si>
    <t xml:space="preserve"> % Alcanzado</t>
  </si>
  <si>
    <t>Porcentaje</t>
  </si>
  <si>
    <t>Ascendente</t>
  </si>
  <si>
    <t>ACTIVIDADES</t>
  </si>
  <si>
    <t>Padrón elaborado</t>
  </si>
  <si>
    <t>Elaborar  padrón de pozos con los datos técnicos necesarios.</t>
  </si>
  <si>
    <t>(Pozos registrados)/(meta)</t>
  </si>
  <si>
    <t>Porcentaje de cobertura de macromedición</t>
  </si>
  <si>
    <t>((Macromedidores instalados funcionando)/(Fuentes de abastecimiento activas)) x 100</t>
  </si>
  <si>
    <t>Porcentaje de lo erogado en energía eléctrica</t>
  </si>
  <si>
    <t>Expresa lo gastado en energía eléctrica en razón de los costos operacionales</t>
  </si>
  <si>
    <t>((Costo de la energía eléctrica)/( 
 Costos operacionales)) x 100</t>
  </si>
  <si>
    <t>Descendente</t>
  </si>
  <si>
    <t>No se puede programar trimestralmente, solo dar informe final</t>
  </si>
  <si>
    <t>Porcentaje supervisiones electromecánicas a pozos realizadas</t>
  </si>
  <si>
    <t>Efectuar supervisión electromecánica a pozos.</t>
  </si>
  <si>
    <t>(( Supervisiones electromecánicas realizadas)/ (Total de supervisiones electromecánicas programadas)) x 100</t>
  </si>
  <si>
    <t xml:space="preserve">Porcentaje de mantenimiento de áreas circundantes a los pozos. </t>
  </si>
  <si>
    <t xml:space="preserve">Mantenimiento de área circundante de los pozos realizado. </t>
  </si>
  <si>
    <t>Porcentaje de cloración en los pozos</t>
  </si>
  <si>
    <t>Efecturar la cloración de los pozos .</t>
  </si>
  <si>
    <t>Porcentaje de aplicación de análisis quimicos.</t>
  </si>
  <si>
    <t xml:space="preserve">Aplicar análisis bacteriológicos programados. </t>
  </si>
  <si>
    <t xml:space="preserve">Promedio de horas de servicio de agua que se ofrece a la ciudadanía </t>
  </si>
  <si>
    <t>Ejecutar verificación de horas de servicio por pozo y por zona.</t>
  </si>
  <si>
    <t>(( Horas de servicio de agua ofrecida)/
( Horas de servicio de agua programada) x 100</t>
  </si>
  <si>
    <t>Programa de gestión de dictamenes de factibilidad</t>
  </si>
  <si>
    <t>Elaboración de  dictamen de factibilidad de servicios.</t>
  </si>
  <si>
    <t xml:space="preserve"> Porcentaje del padrón de usuarios actualizado</t>
  </si>
  <si>
    <t xml:space="preserve">Implementar nuevo diseño de  padrón de usuarios con campos necesarios. </t>
  </si>
  <si>
    <t>Porcentaje de emisión facturación -</t>
  </si>
  <si>
    <t>Elaborar la facturación por zonas.</t>
  </si>
  <si>
    <t>Porcentaje de pago de factura en oficina</t>
  </si>
  <si>
    <t>Realizar el registro de la facturas pagadas por bimestre.</t>
  </si>
  <si>
    <t>Porcentaje  de usuarios que no pagaron a tiempo</t>
  </si>
  <si>
    <t>Elaborar padrón de usuarios morosos  por periodo de adeudos</t>
  </si>
  <si>
    <t>(( Usuarios morosos)/(Total de usuarios)) x  100</t>
  </si>
  <si>
    <t>Porcentaje de citatorios a  usuarios morosos enviados</t>
  </si>
  <si>
    <t>Distribuir citatorios a padrón de usuarios morosos por periodos de adeudo, por ubicación y zonas</t>
  </si>
  <si>
    <t xml:space="preserve">(( Citatorios entregados)/
( Citatorios programados)) x 100
</t>
  </si>
  <si>
    <t>Porcentaje de usuarios que pagaron su adeudo</t>
  </si>
  <si>
    <t>Elaborar registro de usuarios  que realizan su pago total del adeudo.</t>
  </si>
  <si>
    <t xml:space="preserve">(Usuarios morosos que realizan pago)/
(Meta) 
</t>
  </si>
  <si>
    <t>NO SE PUEDEN PROGRAMAR,  SE PUEDE DAR UN INFORME FINAL TRIMESTRALMENTE</t>
  </si>
  <si>
    <t>Porcentaje de usuarios que solicitan suspensión temporal.</t>
  </si>
  <si>
    <t>Realizar la suspensión temporal del servicio a los usuarios que lo solicitan, según se requiera.</t>
  </si>
  <si>
    <t xml:space="preserve">((Usuarios que solicitan suspensión)/( Reducciones programadas))  x 100
</t>
  </si>
  <si>
    <t>Porcentaje de usuarios que solicitan reconexión.</t>
  </si>
  <si>
    <t>Realizar la reconexión del servicio a los usuarios que lo solicitan, según se requiera.</t>
  </si>
  <si>
    <t xml:space="preserve">((Usuarios que solicitan reconexión)/( Reconexiones programadas)) x 100
</t>
  </si>
  <si>
    <t>Porcentaje de solicitudes de constancia de no adeudo</t>
  </si>
  <si>
    <t>Elaborar registro de solicitudes de constancias de no adeudo  solicitadas.</t>
  </si>
  <si>
    <t>Pocentaje de reportes de fugas reparadas</t>
  </si>
  <si>
    <t>Elaborar registro de fugas reportadas, canalizarlas al área técnica y dar seguimiento de atención.</t>
  </si>
  <si>
    <t>(( Reporte de fugas reparadas)/
(Total de reportes de fugas recibidas)) x 100</t>
  </si>
  <si>
    <t>Pocentaje de reportes de problemas en drenaje sanitario atendidos</t>
  </si>
  <si>
    <t>Elaborar registro de reportes de problema en drenaje sanitario, canalizar al área técnica y dar seguimiento de atención.</t>
  </si>
  <si>
    <t>((Reportes de problemas en drenaje sanitarios atendidos)/
(Total de reportes de problemas en drenaje sanitario recibidos)) x 100</t>
  </si>
  <si>
    <t>Porcentaje de  usuarios beneficiarios de descuento de 50%.</t>
  </si>
  <si>
    <t>Actualizar padrón de usuarios beneficiarios de 50 % por zonas para registrar total de apoyo otorgado.</t>
  </si>
  <si>
    <t xml:space="preserve">(( Usuarios beneficiados con descuento de 50%)/
(Total de usuarios)) x 100
</t>
  </si>
  <si>
    <t>PROYECTO</t>
  </si>
  <si>
    <t>Implementar sistemas eficientes de cloración y almacenaje para lograr que el agua que se ofrece al usuario sea de la mejor calidad posible además del suministro constante de ella.</t>
  </si>
  <si>
    <t>Consumo de energía eléctrica en pozos</t>
  </si>
  <si>
    <t>Elaboración y actualización del padrón de pozos y rebombeos</t>
  </si>
  <si>
    <t>Población en general del Municipio de San Francisco de los Romo</t>
  </si>
  <si>
    <t>Recurso propio del Organismo Operador de Agua</t>
  </si>
  <si>
    <t>Limpieza y desinfeccion de cisternas de almacenamiento</t>
  </si>
  <si>
    <t>Cloracion constante en las 27 fuentes de abastecimiento</t>
  </si>
  <si>
    <t>Actualizaciones, renovaciones y nuevos permisios de descarga.</t>
  </si>
  <si>
    <t>Supervisión electromecanica a los 34 servicios ( pozos, rebombeos y plantas de tratamiento )</t>
  </si>
  <si>
    <t xml:space="preserve">Mantenimiento preventivo o correctivo a equipos electromecanicos </t>
  </si>
  <si>
    <t>Mantenimiento a equipos dosificadores</t>
  </si>
  <si>
    <t>Rehabilitación y/o mantenimiento en las redes de distribución de agua potable y alcantarillado.</t>
  </si>
  <si>
    <t>Verificación de horas de servicio por zona</t>
  </si>
  <si>
    <t>cobro en oficinas</t>
  </si>
  <si>
    <t>Reporte de morosos</t>
  </si>
  <si>
    <t>Envio de citatorio</t>
  </si>
  <si>
    <t>Pago de firma de convenio</t>
  </si>
  <si>
    <t>Solicitud de constancia de no adeudo</t>
  </si>
  <si>
    <t>Apoyo a instituciones educativas, centros religiosos y de salud</t>
  </si>
  <si>
    <t>Revisiones Generales</t>
  </si>
  <si>
    <t>Emisión de facturas</t>
  </si>
  <si>
    <t>Usuarios que solicitan reconexión</t>
  </si>
  <si>
    <t>Usuarios que solicitan suspensión temporal</t>
  </si>
  <si>
    <t>Limpieza en caimanes</t>
  </si>
  <si>
    <t>Dictamenes de factibilidades otorgadas</t>
  </si>
  <si>
    <t>Porcentaje de instituciones educativas  de salud  excentas de pago de servicio</t>
  </si>
  <si>
    <t>Actualizar padrón de instituciones educativas y de salud excentas de pago</t>
  </si>
  <si>
    <t>Verificación</t>
  </si>
  <si>
    <t>Integrar y mantener el padrón de usuarios con todos los campos proyectados</t>
  </si>
  <si>
    <t>Porcentaje de reportes de problemas en drenaje pluvial (caimanes) atendidos</t>
  </si>
  <si>
    <t>Atención de reportes de drenaje sanitario</t>
  </si>
  <si>
    <t>Elaborar registro de reportes de problema en drenaje pluvial (caimanes), canalizar al área técnica y dar seguimiento de atención.</t>
  </si>
  <si>
    <t>Tener los equipos en buen estado para su buen funcionamiento</t>
  </si>
  <si>
    <t>Tener certeza juridica sobre las fuentes de abastecimiento.</t>
  </si>
  <si>
    <t>Mantenimiento de area circundante al pozo</t>
  </si>
  <si>
    <t>Recurso de Gobierno del Estado y del Organismo Operador de Agua</t>
  </si>
  <si>
    <t xml:space="preserve">Aplicación de Analisis fisico químicos y bacteriologicos </t>
  </si>
  <si>
    <t>Bacheo</t>
  </si>
  <si>
    <t>Mantenimiento preventivo y/o correctivo plantas de tratamiento</t>
  </si>
  <si>
    <t>(( Numero de cisternas limpiadas)/(Numero de cisternas limpiadas programada ))*100</t>
  </si>
  <si>
    <t>Porcentaje de Mantenimiento a tanques elevados</t>
  </si>
  <si>
    <t>Mantenimiento a tanques elevados</t>
  </si>
  <si>
    <t>(( Número de tanques reparados)/(número de tanques reparados programados))*100</t>
  </si>
  <si>
    <t xml:space="preserve">Efectuar y realizar revisiones a los equipos electromecanicos </t>
  </si>
  <si>
    <t>(( Número de revisiones a los equipos electromecanicos)/(número de revisiones a los equipos electromecanicos programados))*100</t>
  </si>
  <si>
    <t>Porcentaje de mantenimiento a equipos dosificadores</t>
  </si>
  <si>
    <t>((Numero de mantenimiento a equipo dosificadores)/)numero de pozos clorados programados ))*100</t>
  </si>
  <si>
    <t>Porcentaje de rehabilitacion y/o mantto. En redes de distribución de agua potable y alcantarillado.</t>
  </si>
  <si>
    <t>Rehabilitación y/o mantto. En redes de agua potable y alcantarillado.</t>
  </si>
  <si>
    <t>((numero de mantenimiento a redes de agua)/)numero de mantto.en redes programados ))*100</t>
  </si>
  <si>
    <t>Recurso Estatal, Municipal y del propio del Organismo Operador de Agua</t>
  </si>
  <si>
    <t>Mantenimiento a equipos dosificadores (visitas )</t>
  </si>
  <si>
    <t>Contratos Nuevos</t>
  </si>
  <si>
    <t>Medición de macromedidores</t>
  </si>
  <si>
    <t>Actualizar permisos</t>
  </si>
  <si>
    <t xml:space="preserve">Actualizar permisos, de los pozos </t>
  </si>
  <si>
    <t xml:space="preserve">(actualizar los registros de pozos)/(meta) </t>
  </si>
  <si>
    <t>Pocentaje de reportes de inspeccion de toma</t>
  </si>
  <si>
    <t>Pocentaje de reportes de bacheo</t>
  </si>
  <si>
    <t>Porcentaje de revisiones generales</t>
  </si>
  <si>
    <t>Porcentaje de verificaciones</t>
  </si>
  <si>
    <t>Elaborar registro de reportes de inspeccion de toma, canalizar al area técnica y dar seguimiento</t>
  </si>
  <si>
    <t>Elaborar registro de reportes de verificación de toma y alcantarillado, canalizar al area técnica y dar seguimiento</t>
  </si>
  <si>
    <t>Elaborar registro de reportes de revisioes generales, canalizar al area técnica y dar seguimiento</t>
  </si>
  <si>
    <t>Elaborar registro de bacheo, canalizar al area técnica y dar seguimiento</t>
  </si>
  <si>
    <t>((Reportes de problemas en inspeccion de toma)/(total de reportes de problemas de inspeccion de toma recibidas))*100</t>
  </si>
  <si>
    <t>((Reportes de problemas en bacheo)/(total de reportes de bacheo recibidas))*100</t>
  </si>
  <si>
    <t>((Reportes de problemas en revisiones generales)/(total de reportes en revisiones generales recibidas))*100</t>
  </si>
  <si>
    <t>((Reportes de problemas en verificacionnes de toma)/(total de reportes de verificaciones de toma recibidas))*100</t>
  </si>
  <si>
    <t xml:space="preserve">Porcentaje de usuarios que solicitan un contrato nuevo </t>
  </si>
  <si>
    <t>Realizar la contratacion del servicio de nuevo Contrato.</t>
  </si>
  <si>
    <t>Pocentaje de reportes de problemas en redes de agua atendidos</t>
  </si>
  <si>
    <t>Elaborar registro de reportes de agua, canalizar al área técnica y dar seguimiento de atención.</t>
  </si>
  <si>
    <t>Elaborar registro de reportes de problema en redes de drenaje, canalizar al área técnica y dar seguimiento de atención.</t>
  </si>
  <si>
    <t>(( Reporte de mantto. a redes de agua)/(Total de mantto. A redes de agua recibidas)) x 100</t>
  </si>
  <si>
    <t>(( Reporte de mantto. a redes de drenaje)/(Total de mantto. A redes de drenaje recibidas)) x 100</t>
  </si>
  <si>
    <t>Porcentaje preventivo y/o correctivo a planta de tratamiento</t>
  </si>
  <si>
    <t>Elaborar registro de reporte preventivo y/o correctivo de plantas de tratamiento</t>
  </si>
  <si>
    <t>(( Número de mantto. A plantas de tratamiento)/ (Número de mantto. A plantas de tratamiento)) x 100</t>
  </si>
  <si>
    <t>Porcentaje de limpieza y desinfeccion de cisternas de almacenamiento</t>
  </si>
  <si>
    <t>efecturar el mantenimiento a cisternas de almacenamiento</t>
  </si>
  <si>
    <t xml:space="preserve">Numérico </t>
  </si>
  <si>
    <t>(( Porcentaje de acciones realizadas)/(Numero de acciones programadas)</t>
  </si>
  <si>
    <t>Realizar manteniento de cisternas, tanques y pozos</t>
  </si>
  <si>
    <t>Porcentaje de mantenimiento en cisternas, tanques y pozos de almacenamiento</t>
  </si>
  <si>
    <t>efectuar y realizar el mantenimiento necesario a tanques elevados</t>
  </si>
  <si>
    <t>Eficiencia/ Trimestral</t>
  </si>
  <si>
    <t>Padrón de usuarios con tomas de agua</t>
  </si>
  <si>
    <t>Usuarios de agua potable en el Municipio de San Francisco de los Romo</t>
  </si>
  <si>
    <t>No</t>
  </si>
  <si>
    <t>Gestión/ Eficacia/ Trimestral</t>
  </si>
  <si>
    <t>Tener actualizado el padron, nos permite conocer con que equipos contamos, que capacidades tienen y que profundidad tiene el manto  freaticos.</t>
  </si>
  <si>
    <t>Que todos y cada uno de los pozos cumplan con las normas de extracción que rige La Comision Nacional del Agua.</t>
  </si>
  <si>
    <t>Que todos los equipos de bombeo se encuentre operando en buenas condiciones.</t>
  </si>
  <si>
    <t>Todas las  fuentes de abastecimiento cuenten con un macromedidor para asi tenr la certeza del volumen de agua que se extrae diariamente</t>
  </si>
  <si>
    <t xml:space="preserve">Tener un comprarativo del Organimo Operador de Agua y Comisión Federal de Electricidad, sobre el consumo de energía electrica </t>
  </si>
  <si>
    <t>Que los habitantes tengan el servicio de agua potable con la suficiente presion durante la mayor parte del día.</t>
  </si>
  <si>
    <t>Que las areas donde se encuentran los pozos y tanques elevados esten libres de malesa y basura.</t>
  </si>
  <si>
    <t>Que los equipos se encuentren operando con mayor eficiencia y eficacia, para que de esta manera el agua que se trata en dichas plantas tenga un uso adecuado.</t>
  </si>
  <si>
    <t>Tener la certeza juridica, del numero de usuarios que cuentan con el servicio de agua potable y alcantarillado</t>
  </si>
  <si>
    <t>Recaudación permanente del servicio que se le brinda a los usuarios de agua potable y alcantarillado.</t>
  </si>
  <si>
    <t xml:space="preserve">Conocer el numero de deudores que cuentan con el servicio de agua potable y alcantarillado. </t>
  </si>
  <si>
    <t>Es apoyar a los ciudadanos mayores y/o aquellos que se encuentren en una sitación economica de extrema pobreza.</t>
  </si>
  <si>
    <t>Para la regularizacion de usuarios que solicitan el servicio de agua potable y alcantarillado.</t>
  </si>
  <si>
    <t>Tener un padrón actualizado de usuarios que cuentan con el servicio de agua potable y alcantarillado y de aquellos que no usan o no requieren el servicio.</t>
  </si>
  <si>
    <t>Tener un padrón actualizado de usuarios que cuentan con el servicio de agua potable y alcantarillado.</t>
  </si>
  <si>
    <t>Evitar el desperdicio del vital liquido.</t>
  </si>
  <si>
    <t>Evitar la contaminación ambiental.</t>
  </si>
  <si>
    <t>Evitar inhundaciones generadas por lluvias y el mal uso de las redes de alcantarillado.</t>
  </si>
  <si>
    <t>Verificar el estatus de las tomas que solicitan un servicio de agua potable y alcantarillado.</t>
  </si>
  <si>
    <t>Los servicios que presta el Organismo Operador, sean de apoyo para el buen funcionamiento de dichas instalaciones.</t>
  </si>
  <si>
    <t>Desazolves a redes de alcantarillado y pozos de visita</t>
  </si>
  <si>
    <t xml:space="preserve">Mantenimiento a tomas de agua potable y descargas de aguas residuales domiciliarias </t>
  </si>
  <si>
    <t>Que el usuario cuente con los servicios de calidad, evitando fugas de agua y contaminacion ambiental.</t>
  </si>
  <si>
    <t>Que la población del Municipio de San Francisco de los Romo , cuente con un servicio de calidad.</t>
  </si>
  <si>
    <t>Que la población tenga una distribución de calidad y equitativa del vital líquido</t>
  </si>
  <si>
    <t>Que la población no se vea afectada, por los mantenimeintos en las redes de agua potable y alcantarillado.</t>
  </si>
  <si>
    <t>Que el usuario que solicite un servicio, sea atendido con rápidez y de manera eficiente.</t>
  </si>
  <si>
    <t>Evitar la escases del vital liquido.</t>
  </si>
  <si>
    <t>Mantener los parametros de los maximos permisibles de los contaminates en el agua.</t>
  </si>
  <si>
    <t>Evita enfermadades a la poblacion en general.</t>
  </si>
  <si>
    <t>Eficientar el suminsitro de agua pótable a la poblacion.</t>
  </si>
  <si>
    <t>Con esta actividad se evita la coorrosion de los tanque evitando con ello la contaminacion del agua</t>
  </si>
  <si>
    <t>Que el agua que se distribuye este desinfectada; para eviar probelams de salud en la poblacion.</t>
  </si>
  <si>
    <t xml:space="preserve">Lograr que los equipos se encuentren en buen estado; para asi tener la certeza de que el agua este clorada en los niveles permisibles popr el Instituto de Salud </t>
  </si>
  <si>
    <t>Lograr que las redes se encuentren en buen estado, evitando el despericion del vital liquido.</t>
  </si>
  <si>
    <t>Evitar el desperdicio de agua potable y la contaminacion por las aguas sanitarias.</t>
  </si>
  <si>
    <t>Garantizar el suministro de agua a la población</t>
  </si>
  <si>
    <t>Tener certeza juridica sobre las fuentes de abastecimiento asi como los permision de descargas sanitarias</t>
  </si>
  <si>
    <t>Dar un buen servicio a la población de agua potable y alcantarillado</t>
  </si>
  <si>
    <t>Tener certeza del volumen de agua potable extraido de las fuentes de abastecimiento.</t>
  </si>
  <si>
    <t>Cobertura  y medición de macromedición</t>
  </si>
  <si>
    <t>Que cada pozo cuente con el equipo necesario, para tener la certeza del volumen de agua que se extra diariamente.</t>
  </si>
  <si>
    <t>De esta manera se podra evitar cobros injustificados.</t>
  </si>
  <si>
    <t>Evitar incrementos de gastos de energia electrica.</t>
  </si>
  <si>
    <t>Evitar contaminacion de las areas.</t>
  </si>
  <si>
    <t>Que las lineas de alcantarillado, colectores  y emisores, esten en buenas condiciones evitando inhundaciones.</t>
  </si>
  <si>
    <t>Eviar inhundaciones, contaminacion y enfermedades a la población en general.</t>
  </si>
  <si>
    <t>Evitar contaminacion de los rios y arroyos.</t>
  </si>
  <si>
    <t>Contar con un padron de usuarios actualizado.</t>
  </si>
  <si>
    <t>Que el Organismo Operador de Agua, tenga la solvencia economica.</t>
  </si>
  <si>
    <t>Para implementar programas en los cuales se les facilite diversas formas de pago.</t>
  </si>
  <si>
    <t>Para que las personas acudan a regualarizar su situacion, de su toma de agua.</t>
  </si>
  <si>
    <t>Es una forma de actualizar el padron de usuarios.</t>
  </si>
  <si>
    <t>Que el agua almacenada no sufa contaminaciones.</t>
  </si>
  <si>
    <t>Es una forma de comprometer al usuario a realizar sus pagos establecidos en tiempo y forma.</t>
  </si>
  <si>
    <t>Reducir el padro de usuarios morosos.</t>
  </si>
  <si>
    <t>Descuentos a personas de la 3er. Edad</t>
  </si>
  <si>
    <t>Apoyar a la economica de las personas .</t>
  </si>
  <si>
    <t>Incrementar el padron de usuarios.</t>
  </si>
  <si>
    <t>Evitar acumulacion de facturas en los  recibos de agua.</t>
  </si>
  <si>
    <t>Actualización del padrón de usuarios.</t>
  </si>
  <si>
    <t>Permitir al usuario que pueda realizar tramites legales ante otras Dependencias.</t>
  </si>
  <si>
    <t>Documento que permite confirmar que el usuario no cuneta con adeudos anteriores.</t>
  </si>
  <si>
    <t>Atención de Reportes de fugas de agua potable.</t>
  </si>
  <si>
    <t>Evitar inhundaciones en diferente puntos del municipio.</t>
  </si>
  <si>
    <t>Verificar el estatus de las tomas o redes existentes de agua potable y alcantarillado.</t>
  </si>
  <si>
    <t>Información actualizada de los servicios que presta el Organismo Operador de Agua</t>
  </si>
  <si>
    <t>Rehabilitar el término de un trabajo realizado de agua potable y alcantarillado.</t>
  </si>
  <si>
    <t>Inspecciones de toma de agua</t>
  </si>
  <si>
    <t>Finalizar un trabajo realizado, el cual evita accidentes.</t>
  </si>
  <si>
    <t>Verificar el  buen  y/o mal estado de las tomas, asi como su medicion de consumo de agua potable y alcantarillado.</t>
  </si>
  <si>
    <t>Para notficar al usuario el estatus de su toma y/o consumo.</t>
  </si>
  <si>
    <t xml:space="preserve">Otorgar el documento a las personas que lo soliciten para la realización de diversos tramientes. </t>
  </si>
  <si>
    <t>Confirmar el otorgamiento de los servicios de agua potable y alcantarillado.</t>
  </si>
  <si>
    <t>Confirmar el otorgamiento o no otorgamiento de los servicios de agua potable y alcantarillado.</t>
  </si>
  <si>
    <t>Evitar desperdicio de agua potable  y posibles contaminacion de las aguas negras.</t>
  </si>
  <si>
    <t>Que el agua que se distribuye a traves de las redes sea de calidad y cuente con una desinfección adecuada para la población.</t>
  </si>
  <si>
    <t>Entregar agua de mejor calidad a la población en general</t>
  </si>
  <si>
    <t>Entregar agua de la mejor calidad a la población en general</t>
  </si>
  <si>
    <t>Tener la certeza juridica del buen manejo de los derechos de extracción.</t>
  </si>
  <si>
    <t>Es una forma de realizar el cobro de lso servicios que ofrece el Organismo Operador.</t>
  </si>
  <si>
    <t>Porcentaje de mantenimiento a equipos dosificadores y en de redes de agua potable para su distribución</t>
  </si>
  <si>
    <t>Realizar mantenimiento a equipos dosificadores  y en redes de distribución</t>
  </si>
  <si>
    <t>((Numero de mantenimiento a equipo dosificadores y a redes de distribución)/)número de pozos clorados programados ))*100</t>
  </si>
  <si>
    <t>Porcentaje de mantenimiento a equipos de bombeo y en redes de agua potable y alcantarilaldo</t>
  </si>
  <si>
    <t xml:space="preserve">Realizar diversas superviciones y/o mtto. electromecanicas a equipos de bombeo </t>
  </si>
  <si>
    <t>(( Supervisiones electromecánicas realizadas y/o mantto.)/ (Total de supervisiones electromecánicas programadas y/o mantto.)) x 100</t>
  </si>
  <si>
    <t>Pocentaje de reportes de problemas en redes de drenaje atendidos</t>
  </si>
  <si>
    <t>Realizar el mantto. preventivo en plantas de tratamiento y redes de alcantarillado.</t>
  </si>
  <si>
    <t>Porcentaje preventivo y/o correctivo a planta de tratamiento y atención a reportes en redes de agua y alcantarillado.</t>
  </si>
  <si>
    <t>(( Número de mantto. A plantas de tratamiento y atencion a reportes en redes de aguay alcantarillado)/ (Número de mantto. A plantas de tratamiento y atencion a reportes en redes de aguay alcantarillado )) x 100</t>
  </si>
  <si>
    <t>Realizar facturacion y cobro de recibos de agua, asi como la realizacion de los diversos servicios que ofrece el organismo</t>
  </si>
  <si>
    <t>Porcentaje de facturación y cobro de recibos de agua y de los diversos servicios que ofrece el organismo</t>
  </si>
  <si>
    <t>DEPENDENCIA</t>
  </si>
  <si>
    <t>IDENTIFICADOR 2</t>
  </si>
  <si>
    <t>IDENTIFICADOR 1</t>
  </si>
  <si>
    <t>FUENTE DE INFORMACIÓN QUE ALIMENTA EL INDICADOR</t>
  </si>
  <si>
    <t>Programa Agua_Procesos / ordenes de trabajo</t>
  </si>
  <si>
    <t>Bitacora</t>
  </si>
  <si>
    <t>Ordenes de Trabajo</t>
  </si>
  <si>
    <t xml:space="preserve">Programa Agua_Procesos </t>
  </si>
  <si>
    <t>Programa Agua_Procesos</t>
  </si>
  <si>
    <t>Programa Agua_Procesos/ ordenes de trabajo</t>
  </si>
  <si>
    <t>Programa Agua_Procesos/ ordenes de trabajo/bitacoras</t>
  </si>
  <si>
    <t>Programa Agua_Procesos/ ordenes de trabajo/oficio</t>
  </si>
  <si>
    <t>Reportes externos</t>
  </si>
  <si>
    <t>Bitacoras</t>
  </si>
  <si>
    <t>Programa Agua_Procesos/ Estudios Socioeconomicos</t>
  </si>
  <si>
    <t>Tramite Externo (Diferentes Dependencias)</t>
  </si>
  <si>
    <t>Programa Agua_Procesos / Ordenes de Trabajo/Bitacoras /Reportes Externos</t>
  </si>
  <si>
    <t xml:space="preserve">Programa Agua_Procesos / Ordenes de Trabajo/Bitacoras </t>
  </si>
  <si>
    <t>Tramite Externo (Diferentes Dependencias)/ Bitacoras</t>
  </si>
  <si>
    <t>Programa Agua_Procesos/ ordenes de trabajo/Bitacoras/Estudios Socioeconomicos/Oficios.</t>
  </si>
  <si>
    <t>INDICADORES</t>
  </si>
  <si>
    <t>Metas Programadas</t>
  </si>
  <si>
    <t>NOMBRE DEL INDCADOR</t>
  </si>
  <si>
    <r>
      <t xml:space="preserve"> ((Facturación emitida,cobros realizados y/o diversos servicios)/</t>
    </r>
    <r>
      <rPr>
        <b/>
        <sz val="9"/>
        <color indexed="8"/>
        <rFont val="Calibri"/>
        <family val="2"/>
        <scheme val="minor"/>
      </rPr>
      <t>(</t>
    </r>
    <r>
      <rPr>
        <sz val="9"/>
        <color indexed="8"/>
        <rFont val="Calibri"/>
        <family val="2"/>
        <scheme val="minor"/>
      </rPr>
      <t>Facturación emitida programada,cobros realizados y/o diversos servicios)) x 100</t>
    </r>
  </si>
  <si>
    <r>
      <rPr>
        <b/>
        <sz val="9"/>
        <color indexed="8"/>
        <rFont val="Calibri"/>
        <family val="2"/>
        <scheme val="minor"/>
      </rPr>
      <t>((</t>
    </r>
    <r>
      <rPr>
        <sz val="9"/>
        <color indexed="8"/>
        <rFont val="Calibri"/>
        <family val="2"/>
        <scheme val="minor"/>
      </rPr>
      <t xml:space="preserve"> Número de pozos clorados)/
 (Número de pozos clorados programados)) x 100</t>
    </r>
  </si>
  <si>
    <t>((Análisis bacteorológicos aplicados)/
 (Ánalisis bacteorológicos programados)) x 100</t>
  </si>
  <si>
    <r>
      <t xml:space="preserve">((Mantenimiento a área circundante a pozos realizado)/
</t>
    </r>
    <r>
      <rPr>
        <b/>
        <sz val="9"/>
        <color indexed="8"/>
        <rFont val="Calibri"/>
        <family val="2"/>
        <scheme val="minor"/>
      </rPr>
      <t xml:space="preserve">( </t>
    </r>
    <r>
      <rPr>
        <sz val="9"/>
        <color indexed="8"/>
        <rFont val="Calibri"/>
        <family val="2"/>
        <scheme val="minor"/>
      </rPr>
      <t>Mantenimiento a área circundante a pozos programados)) x 100</t>
    </r>
  </si>
  <si>
    <t xml:space="preserve"> ((Usuarios del padrón actualizados)/
(Total ususarios del padrón)) x 100</t>
  </si>
  <si>
    <r>
      <t xml:space="preserve"> ((Facturación emitida)/
</t>
    </r>
    <r>
      <rPr>
        <b/>
        <sz val="9"/>
        <color indexed="8"/>
        <rFont val="Calibri"/>
        <family val="2"/>
        <scheme val="minor"/>
      </rPr>
      <t>(</t>
    </r>
    <r>
      <rPr>
        <sz val="9"/>
        <color indexed="8"/>
        <rFont val="Calibri"/>
        <family val="2"/>
        <scheme val="minor"/>
      </rPr>
      <t>Facturación emitida programada)) x 100</t>
    </r>
  </si>
  <si>
    <r>
      <rPr>
        <b/>
        <sz val="9"/>
        <color indexed="8"/>
        <rFont val="Calibri"/>
        <family val="2"/>
        <scheme val="minor"/>
      </rPr>
      <t>((</t>
    </r>
    <r>
      <rPr>
        <sz val="9"/>
        <color indexed="8"/>
        <rFont val="Calibri"/>
        <family val="2"/>
        <scheme val="minor"/>
      </rPr>
      <t xml:space="preserve"> Facturas pagadas en oficina)/
</t>
    </r>
    <r>
      <rPr>
        <b/>
        <sz val="9"/>
        <color indexed="8"/>
        <rFont val="Calibri"/>
        <family val="2"/>
        <scheme val="minor"/>
      </rPr>
      <t>(</t>
    </r>
    <r>
      <rPr>
        <sz val="9"/>
        <color indexed="8"/>
        <rFont val="Calibri"/>
        <family val="2"/>
        <scheme val="minor"/>
      </rPr>
      <t>Total de Facturas a pagar)) x 100</t>
    </r>
  </si>
  <si>
    <r>
      <rPr>
        <b/>
        <sz val="9"/>
        <color indexed="8"/>
        <rFont val="Calibri"/>
        <family val="2"/>
        <scheme val="minor"/>
      </rPr>
      <t>(</t>
    </r>
    <r>
      <rPr>
        <sz val="9"/>
        <color indexed="8"/>
        <rFont val="Calibri"/>
        <family val="2"/>
        <scheme val="minor"/>
      </rPr>
      <t xml:space="preserve"> Proyecto elaborado)/
 (Meta)</t>
    </r>
  </si>
  <si>
    <r>
      <t>((Registro de solicitud de carta de no adeudo)/
(</t>
    </r>
    <r>
      <rPr>
        <b/>
        <sz val="9"/>
        <color indexed="8"/>
        <rFont val="Calibri"/>
        <family val="2"/>
        <scheme val="minor"/>
      </rPr>
      <t xml:space="preserve"> </t>
    </r>
    <r>
      <rPr>
        <sz val="9"/>
        <color indexed="8"/>
        <rFont val="Calibri"/>
        <family val="2"/>
        <scheme val="minor"/>
      </rPr>
      <t xml:space="preserve">Total de solicitudes recibidas)) x 100
</t>
    </r>
  </si>
  <si>
    <r>
      <rPr>
        <b/>
        <sz val="9"/>
        <color indexed="8"/>
        <rFont val="Calibri"/>
        <family val="2"/>
        <scheme val="minor"/>
      </rPr>
      <t xml:space="preserve">(( </t>
    </r>
    <r>
      <rPr>
        <sz val="9"/>
        <color indexed="8"/>
        <rFont val="Calibri"/>
        <family val="2"/>
        <scheme val="minor"/>
      </rPr>
      <t>Reportes de problemas en drenaje pluvial (caimanes) atendidos)/
(Total de reportes de problemas en drenaje pluvial recibidos)) x 100</t>
    </r>
  </si>
  <si>
    <t xml:space="preserve">((Instituciones educativas y de salud exentas de pago)/
( Total de Instituciones educativas, centros religiosos y de salud))  x 100
</t>
  </si>
  <si>
    <t>(Total de verificaciones solicitadas por los usuarios)) *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</si>
</sst>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4" formatCode="_-&quot;$&quot;* #,##0.00_-;\-&quot;$&quot;* #,##0.00_-;_-&quot;$&quot;* &quot;-&quot;??_-;_-@_-"/>
    <numFmt numFmtId="164" formatCode="#,##0.0"/>
    <numFmt numFmtId="165" formatCode="0.0"/>
  </numFmts>
  <fonts count="22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indexed="8"/>
      <name val="Arial"/>
      <family val="2"/>
    </font>
    <font>
      <b/>
      <sz val="16"/>
      <color rgb="FFFFFF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FFFF0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theme="1"/>
      <name val="Arial"/>
      <family val="2"/>
    </font>
    <font>
      <b/>
      <sz val="9"/>
      <color indexed="8"/>
      <name val="Calibri"/>
      <family val="2"/>
      <scheme val="minor"/>
    </font>
    <font>
      <sz val="9"/>
      <color rgb="FF000000"/>
      <name val="Arial"/>
      <family val="2"/>
    </font>
    <font>
      <sz val="9"/>
      <color rgb="FF000000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1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44" fontId="6" fillId="0" borderId="0" applyFont="0" applyFill="0" applyBorder="0" applyAlignment="0" applyProtection="0"/>
    <xf numFmtId="0" fontId="3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9" fillId="0" borderId="0">
      <alignment vertical="top"/>
    </xf>
    <xf numFmtId="0" fontId="9" fillId="0" borderId="0">
      <alignment vertical="top"/>
    </xf>
    <xf numFmtId="9" fontId="3" fillId="0" borderId="0" applyFont="0" applyFill="0" applyBorder="0" applyAlignment="0" applyProtection="0"/>
    <xf numFmtId="0" fontId="1" fillId="0" borderId="0"/>
    <xf numFmtId="0" fontId="5" fillId="0" borderId="0"/>
    <xf numFmtId="0" fontId="9" fillId="0" borderId="0">
      <alignment vertical="top"/>
    </xf>
  </cellStyleXfs>
  <cellXfs count="160">
    <xf numFmtId="0" fontId="0" fillId="0" borderId="0" xfId="0"/>
    <xf numFmtId="0" fontId="3" fillId="0" borderId="1" xfId="6" applyFill="1" applyBorder="1" applyAlignment="1">
      <alignment horizontal="center" vertical="center" wrapText="1"/>
    </xf>
    <xf numFmtId="0" fontId="8" fillId="0" borderId="4" xfId="6" applyFont="1" applyFill="1" applyBorder="1" applyAlignment="1">
      <alignment horizontal="center" vertical="center" wrapText="1"/>
    </xf>
    <xf numFmtId="0" fontId="7" fillId="0" borderId="4" xfId="6" applyFont="1" applyFill="1" applyBorder="1" applyAlignment="1">
      <alignment horizontal="center" vertical="center" wrapText="1"/>
    </xf>
    <xf numFmtId="0" fontId="3" fillId="0" borderId="12" xfId="6" applyFont="1" applyFill="1" applyBorder="1" applyAlignment="1">
      <alignment horizontal="center" vertical="center" wrapText="1"/>
    </xf>
    <xf numFmtId="0" fontId="8" fillId="0" borderId="13" xfId="6" applyFont="1" applyFill="1" applyBorder="1" applyAlignment="1">
      <alignment horizontal="center" vertical="center" wrapText="1"/>
    </xf>
    <xf numFmtId="0" fontId="3" fillId="0" borderId="10" xfId="6" applyFill="1" applyBorder="1" applyAlignment="1">
      <alignment horizontal="center" vertical="center" wrapText="1"/>
    </xf>
    <xf numFmtId="0" fontId="8" fillId="0" borderId="11" xfId="6" applyFont="1" applyFill="1" applyBorder="1" applyAlignment="1">
      <alignment horizontal="center" vertical="center" wrapText="1"/>
    </xf>
    <xf numFmtId="9" fontId="7" fillId="0" borderId="1" xfId="6" applyNumberFormat="1" applyFont="1" applyFill="1" applyBorder="1" applyAlignment="1">
      <alignment horizontal="center" vertical="center" wrapText="1"/>
    </xf>
    <xf numFmtId="9" fontId="7" fillId="0" borderId="10" xfId="6" applyNumberFormat="1" applyFont="1" applyFill="1" applyBorder="1" applyAlignment="1">
      <alignment horizontal="center" vertical="center" wrapText="1"/>
    </xf>
    <xf numFmtId="0" fontId="7" fillId="0" borderId="11" xfId="6" applyFont="1" applyFill="1" applyBorder="1" applyAlignment="1">
      <alignment horizontal="center" vertical="center" wrapText="1"/>
    </xf>
    <xf numFmtId="0" fontId="3" fillId="0" borderId="1" xfId="10" applyFill="1" applyBorder="1" applyAlignment="1">
      <alignment vertical="top" wrapText="1"/>
    </xf>
    <xf numFmtId="9" fontId="3" fillId="0" borderId="1" xfId="6" applyNumberFormat="1" applyFill="1" applyBorder="1" applyAlignment="1">
      <alignment horizontal="center" vertical="center" wrapText="1"/>
    </xf>
    <xf numFmtId="9" fontId="3" fillId="0" borderId="10" xfId="6" applyNumberFormat="1" applyFill="1" applyBorder="1" applyAlignment="1">
      <alignment horizontal="center" vertical="center" wrapText="1"/>
    </xf>
    <xf numFmtId="0" fontId="3" fillId="0" borderId="15" xfId="6" applyFont="1" applyFill="1" applyBorder="1" applyAlignment="1">
      <alignment horizontal="center" vertical="center" wrapText="1"/>
    </xf>
    <xf numFmtId="0" fontId="3" fillId="0" borderId="14" xfId="10" applyFill="1" applyBorder="1" applyAlignment="1">
      <alignment vertical="top" wrapText="1"/>
    </xf>
    <xf numFmtId="0" fontId="3" fillId="0" borderId="9" xfId="6" applyFont="1" applyFill="1" applyBorder="1" applyAlignment="1">
      <alignment horizontal="center" vertical="center" wrapText="1"/>
    </xf>
    <xf numFmtId="0" fontId="3" fillId="0" borderId="3" xfId="10" applyFill="1" applyBorder="1" applyAlignment="1">
      <alignment vertical="top" wrapText="1"/>
    </xf>
    <xf numFmtId="0" fontId="3" fillId="0" borderId="4" xfId="10" applyFill="1" applyBorder="1" applyAlignment="1">
      <alignment vertical="top" wrapText="1"/>
    </xf>
    <xf numFmtId="0" fontId="3" fillId="0" borderId="10" xfId="10" applyFill="1" applyBorder="1" applyAlignment="1">
      <alignment vertical="top" wrapText="1"/>
    </xf>
    <xf numFmtId="0" fontId="3" fillId="0" borderId="8" xfId="10" applyFill="1" applyBorder="1" applyAlignment="1">
      <alignment vertical="top" wrapText="1"/>
    </xf>
    <xf numFmtId="0" fontId="3" fillId="0" borderId="14" xfId="6" applyFont="1" applyFill="1" applyBorder="1" applyAlignment="1">
      <alignment horizontal="center" vertical="center" wrapText="1"/>
    </xf>
    <xf numFmtId="0" fontId="3" fillId="7" borderId="1" xfId="6" applyFill="1" applyBorder="1" applyAlignment="1">
      <alignment horizontal="center" vertical="center" wrapText="1"/>
    </xf>
    <xf numFmtId="0" fontId="7" fillId="7" borderId="4" xfId="6" applyFont="1" applyFill="1" applyBorder="1" applyAlignment="1">
      <alignment horizontal="center" vertical="center" wrapText="1"/>
    </xf>
    <xf numFmtId="9" fontId="3" fillId="7" borderId="1" xfId="6" applyNumberFormat="1" applyFill="1" applyBorder="1" applyAlignment="1">
      <alignment horizontal="center" vertical="center" wrapText="1"/>
    </xf>
    <xf numFmtId="0" fontId="7" fillId="7" borderId="4" xfId="6" applyNumberFormat="1" applyFont="1" applyFill="1" applyBorder="1" applyAlignment="1">
      <alignment horizontal="center" vertical="center" wrapText="1"/>
    </xf>
    <xf numFmtId="9" fontId="7" fillId="7" borderId="1" xfId="6" applyNumberFormat="1" applyFont="1" applyFill="1" applyBorder="1" applyAlignment="1">
      <alignment horizontal="center" vertical="center" wrapText="1"/>
    </xf>
    <xf numFmtId="0" fontId="8" fillId="7" borderId="4" xfId="6" applyFont="1" applyFill="1" applyBorder="1" applyAlignment="1">
      <alignment horizontal="center" vertical="center" wrapText="1"/>
    </xf>
    <xf numFmtId="0" fontId="3" fillId="7" borderId="12" xfId="6" applyFont="1" applyFill="1" applyBorder="1" applyAlignment="1">
      <alignment horizontal="center" vertical="center" wrapText="1"/>
    </xf>
    <xf numFmtId="0" fontId="2" fillId="7" borderId="12" xfId="6" applyFont="1" applyFill="1" applyBorder="1" applyAlignment="1">
      <alignment horizontal="center" vertical="center" wrapText="1"/>
    </xf>
    <xf numFmtId="0" fontId="1" fillId="0" borderId="0" xfId="16" applyAlignment="1">
      <alignment horizontal="center" vertical="center" wrapText="1"/>
    </xf>
    <xf numFmtId="0" fontId="12" fillId="9" borderId="1" xfId="16" applyFont="1" applyFill="1" applyBorder="1" applyAlignment="1">
      <alignment horizontal="center" vertical="center" wrapText="1"/>
    </xf>
    <xf numFmtId="0" fontId="14" fillId="0" borderId="1" xfId="16" applyFont="1" applyBorder="1" applyAlignment="1">
      <alignment horizontal="center" vertical="center" wrapText="1"/>
    </xf>
    <xf numFmtId="0" fontId="15" fillId="0" borderId="1" xfId="16" applyFont="1" applyBorder="1" applyAlignment="1">
      <alignment horizontal="center" vertical="center" wrapText="1"/>
    </xf>
    <xf numFmtId="0" fontId="1" fillId="0" borderId="1" xfId="16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17" applyFont="1" applyBorder="1" applyAlignment="1">
      <alignment horizontal="center" vertical="center"/>
    </xf>
    <xf numFmtId="0" fontId="15" fillId="0" borderId="1" xfId="16" applyFont="1" applyBorder="1" applyAlignment="1">
      <alignment horizontal="center" vertical="center"/>
    </xf>
    <xf numFmtId="10" fontId="15" fillId="0" borderId="1" xfId="16" applyNumberFormat="1" applyFont="1" applyBorder="1" applyAlignment="1">
      <alignment horizontal="center" vertical="center"/>
    </xf>
    <xf numFmtId="0" fontId="15" fillId="0" borderId="1" xfId="16" applyFont="1" applyBorder="1" applyAlignment="1">
      <alignment horizontal="center" vertical="center" textRotation="255"/>
    </xf>
    <xf numFmtId="0" fontId="1" fillId="0" borderId="0" xfId="16" applyAlignment="1">
      <alignment vertical="center"/>
    </xf>
    <xf numFmtId="0" fontId="1" fillId="0" borderId="2" xfId="16" applyBorder="1" applyAlignment="1">
      <alignment horizontal="center" vertical="center"/>
    </xf>
    <xf numFmtId="10" fontId="1" fillId="0" borderId="1" xfId="16" applyNumberFormat="1" applyBorder="1" applyAlignment="1">
      <alignment horizontal="center" vertical="center"/>
    </xf>
    <xf numFmtId="9" fontId="15" fillId="0" borderId="1" xfId="16" applyNumberFormat="1" applyFont="1" applyBorder="1" applyAlignment="1">
      <alignment horizontal="center" vertical="center"/>
    </xf>
    <xf numFmtId="0" fontId="15" fillId="0" borderId="1" xfId="16" applyFont="1" applyBorder="1" applyAlignment="1">
      <alignment horizontal="center" vertical="center" textRotation="90"/>
    </xf>
    <xf numFmtId="0" fontId="1" fillId="0" borderId="1" xfId="16" applyBorder="1" applyAlignment="1">
      <alignment vertical="center"/>
    </xf>
    <xf numFmtId="0" fontId="1" fillId="0" borderId="1" xfId="16" applyBorder="1" applyAlignment="1">
      <alignment horizontal="center" vertical="center"/>
    </xf>
    <xf numFmtId="9" fontId="1" fillId="0" borderId="10" xfId="16" applyNumberFormat="1" applyBorder="1" applyAlignment="1">
      <alignment vertical="center"/>
    </xf>
    <xf numFmtId="0" fontId="15" fillId="0" borderId="1" xfId="16" applyFont="1" applyBorder="1" applyAlignment="1">
      <alignment horizontal="center" vertical="center" textRotation="255" wrapText="1"/>
    </xf>
    <xf numFmtId="0" fontId="16" fillId="0" borderId="1" xfId="16" applyFont="1" applyBorder="1" applyAlignment="1">
      <alignment horizontal="center" vertical="center" wrapText="1"/>
    </xf>
    <xf numFmtId="2" fontId="15" fillId="0" borderId="1" xfId="16" applyNumberFormat="1" applyFont="1" applyBorder="1" applyAlignment="1">
      <alignment horizontal="center" vertical="center" wrapText="1"/>
    </xf>
    <xf numFmtId="10" fontId="15" fillId="0" borderId="1" xfId="16" applyNumberFormat="1" applyFont="1" applyBorder="1" applyAlignment="1">
      <alignment horizontal="center" vertical="center" wrapText="1"/>
    </xf>
    <xf numFmtId="0" fontId="16" fillId="0" borderId="1" xfId="16" applyFont="1" applyBorder="1" applyAlignment="1">
      <alignment horizontal="center" vertical="center" textRotation="255" wrapText="1"/>
    </xf>
    <xf numFmtId="0" fontId="15" fillId="0" borderId="0" xfId="16" applyFont="1" applyAlignment="1">
      <alignment horizontal="center" vertical="center" wrapText="1"/>
    </xf>
    <xf numFmtId="0" fontId="14" fillId="0" borderId="0" xfId="16" applyFont="1" applyAlignment="1">
      <alignment horizontal="center" vertical="center" wrapText="1"/>
    </xf>
    <xf numFmtId="0" fontId="1" fillId="0" borderId="0" xfId="16" applyAlignment="1">
      <alignment vertical="center" wrapText="1"/>
    </xf>
    <xf numFmtId="0" fontId="7" fillId="0" borderId="0" xfId="16" applyFont="1" applyAlignment="1">
      <alignment horizontal="center" vertical="center" wrapText="1"/>
    </xf>
    <xf numFmtId="2" fontId="1" fillId="0" borderId="0" xfId="16" applyNumberFormat="1" applyAlignment="1">
      <alignment horizontal="center" vertical="center" wrapText="1"/>
    </xf>
    <xf numFmtId="10" fontId="1" fillId="0" borderId="0" xfId="16" applyNumberFormat="1" applyAlignment="1">
      <alignment horizontal="center" vertical="center" wrapText="1"/>
    </xf>
    <xf numFmtId="4" fontId="1" fillId="0" borderId="0" xfId="16" applyNumberFormat="1" applyAlignment="1">
      <alignment horizontal="center" vertical="center" wrapText="1"/>
    </xf>
    <xf numFmtId="0" fontId="18" fillId="7" borderId="1" xfId="0" applyFont="1" applyFill="1" applyBorder="1" applyAlignment="1">
      <alignment vertical="center" wrapText="1"/>
    </xf>
    <xf numFmtId="0" fontId="15" fillId="7" borderId="1" xfId="6" applyFont="1" applyFill="1" applyBorder="1" applyAlignment="1">
      <alignment horizontal="left" vertical="center" wrapText="1"/>
    </xf>
    <xf numFmtId="0" fontId="15" fillId="7" borderId="1" xfId="6" applyFont="1" applyFill="1" applyBorder="1" applyAlignment="1">
      <alignment horizontal="left" vertical="top" wrapText="1"/>
    </xf>
    <xf numFmtId="0" fontId="15" fillId="0" borderId="1" xfId="6" applyFont="1" applyFill="1" applyBorder="1" applyAlignment="1">
      <alignment horizontal="left" vertical="top" wrapText="1"/>
    </xf>
    <xf numFmtId="0" fontId="15" fillId="7" borderId="1" xfId="6" applyFont="1" applyFill="1" applyBorder="1" applyAlignment="1">
      <alignment horizontal="center" vertical="center" wrapText="1"/>
    </xf>
    <xf numFmtId="0" fontId="17" fillId="0" borderId="1" xfId="10" applyFont="1" applyFill="1" applyBorder="1" applyAlignment="1">
      <alignment vertical="top" wrapText="1"/>
    </xf>
    <xf numFmtId="0" fontId="17" fillId="7" borderId="1" xfId="10" applyFont="1" applyFill="1" applyBorder="1" applyAlignment="1">
      <alignment vertical="top" wrapText="1"/>
    </xf>
    <xf numFmtId="0" fontId="15" fillId="0" borderId="1" xfId="6" applyFont="1" applyFill="1" applyBorder="1" applyAlignment="1">
      <alignment horizontal="center" vertical="center" wrapText="1"/>
    </xf>
    <xf numFmtId="8" fontId="18" fillId="7" borderId="1" xfId="9" applyNumberFormat="1" applyFont="1" applyFill="1" applyBorder="1" applyAlignment="1">
      <alignment horizontal="center" vertical="center" wrapText="1"/>
    </xf>
    <xf numFmtId="8" fontId="18" fillId="0" borderId="1" xfId="9" applyNumberFormat="1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vertical="center" wrapText="1"/>
    </xf>
    <xf numFmtId="0" fontId="21" fillId="7" borderId="1" xfId="0" applyFont="1" applyFill="1" applyBorder="1" applyAlignment="1">
      <alignment horizontal="left" vertical="center" wrapText="1"/>
    </xf>
    <xf numFmtId="0" fontId="18" fillId="7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15" fillId="0" borderId="1" xfId="6" applyFont="1" applyFill="1" applyBorder="1" applyAlignment="1">
      <alignment horizontal="left" vertical="center" wrapText="1"/>
    </xf>
    <xf numFmtId="0" fontId="15" fillId="0" borderId="10" xfId="6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vertical="center" wrapText="1"/>
    </xf>
    <xf numFmtId="0" fontId="21" fillId="0" borderId="10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10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left" vertical="center" wrapText="1"/>
    </xf>
    <xf numFmtId="165" fontId="15" fillId="0" borderId="1" xfId="6" applyNumberFormat="1" applyFont="1" applyFill="1" applyBorder="1" applyAlignment="1">
      <alignment horizontal="center" vertical="center" wrapText="1"/>
    </xf>
    <xf numFmtId="2" fontId="15" fillId="0" borderId="1" xfId="6" applyNumberFormat="1" applyFont="1" applyFill="1" applyBorder="1" applyAlignment="1">
      <alignment horizontal="center" vertical="center" wrapText="1"/>
    </xf>
    <xf numFmtId="0" fontId="15" fillId="0" borderId="10" xfId="6" applyFont="1" applyFill="1" applyBorder="1" applyAlignment="1">
      <alignment horizontal="left" vertical="center" wrapText="1"/>
    </xf>
    <xf numFmtId="0" fontId="15" fillId="0" borderId="1" xfId="6" applyFont="1" applyFill="1" applyBorder="1" applyAlignment="1">
      <alignment horizontal="left" wrapText="1"/>
    </xf>
    <xf numFmtId="0" fontId="18" fillId="7" borderId="1" xfId="9" applyFont="1" applyFill="1" applyBorder="1" applyAlignment="1">
      <alignment horizontal="center" vertical="center" wrapText="1"/>
    </xf>
    <xf numFmtId="0" fontId="18" fillId="0" borderId="1" xfId="9" applyFont="1" applyFill="1" applyBorder="1" applyAlignment="1">
      <alignment horizontal="center" vertical="center" wrapText="1"/>
    </xf>
    <xf numFmtId="0" fontId="18" fillId="0" borderId="10" xfId="9" applyFont="1" applyFill="1" applyBorder="1" applyAlignment="1">
      <alignment horizontal="center" vertical="center" wrapText="1"/>
    </xf>
    <xf numFmtId="0" fontId="14" fillId="0" borderId="1" xfId="10" applyFont="1" applyFill="1" applyBorder="1" applyAlignment="1">
      <alignment vertical="top" wrapText="1"/>
    </xf>
    <xf numFmtId="0" fontId="15" fillId="0" borderId="10" xfId="6" applyFont="1" applyFill="1" applyBorder="1" applyAlignment="1">
      <alignment horizontal="left" vertical="top" wrapText="1"/>
    </xf>
    <xf numFmtId="0" fontId="14" fillId="0" borderId="1" xfId="10" applyFont="1" applyFill="1" applyBorder="1" applyAlignment="1">
      <alignment horizontal="left" vertical="center" wrapText="1"/>
    </xf>
    <xf numFmtId="0" fontId="14" fillId="0" borderId="10" xfId="10" applyFont="1" applyFill="1" applyBorder="1" applyAlignment="1">
      <alignment vertical="top" wrapText="1"/>
    </xf>
    <xf numFmtId="0" fontId="14" fillId="0" borderId="1" xfId="10" applyFont="1" applyFill="1" applyBorder="1" applyAlignment="1">
      <alignment horizontal="left" vertical="top" wrapText="1"/>
    </xf>
    <xf numFmtId="0" fontId="14" fillId="0" borderId="1" xfId="6" applyFont="1" applyFill="1" applyBorder="1" applyAlignment="1">
      <alignment horizontal="left" vertical="center" wrapText="1"/>
    </xf>
    <xf numFmtId="0" fontId="15" fillId="0" borderId="1" xfId="6" applyFont="1" applyFill="1" applyBorder="1" applyAlignment="1">
      <alignment horizontal="center" vertical="top" wrapText="1"/>
    </xf>
    <xf numFmtId="0" fontId="14" fillId="0" borderId="1" xfId="6" applyFont="1" applyFill="1" applyBorder="1" applyAlignment="1">
      <alignment horizontal="justify" vertical="top" wrapText="1"/>
    </xf>
    <xf numFmtId="0" fontId="17" fillId="0" borderId="10" xfId="10" applyFont="1" applyFill="1" applyBorder="1" applyAlignment="1">
      <alignment vertical="top" wrapText="1"/>
    </xf>
    <xf numFmtId="164" fontId="14" fillId="0" borderId="1" xfId="10" applyNumberFormat="1" applyFont="1" applyFill="1" applyBorder="1" applyAlignment="1">
      <alignment horizontal="center" vertical="center" wrapText="1"/>
    </xf>
    <xf numFmtId="164" fontId="14" fillId="0" borderId="10" xfId="10" applyNumberFormat="1" applyFont="1" applyFill="1" applyBorder="1" applyAlignment="1">
      <alignment horizontal="center" vertical="center" wrapText="1"/>
    </xf>
    <xf numFmtId="0" fontId="1" fillId="0" borderId="10" xfId="16" applyBorder="1" applyAlignment="1">
      <alignment horizontal="center" vertical="center" wrapText="1"/>
    </xf>
    <xf numFmtId="0" fontId="11" fillId="0" borderId="1" xfId="16" applyFont="1" applyBorder="1" applyAlignment="1">
      <alignment horizontal="center" vertical="center" wrapText="1"/>
    </xf>
    <xf numFmtId="2" fontId="11" fillId="0" borderId="1" xfId="16" applyNumberFormat="1" applyFont="1" applyBorder="1" applyAlignment="1">
      <alignment horizontal="center" vertical="center" wrapText="1"/>
    </xf>
    <xf numFmtId="10" fontId="11" fillId="0" borderId="1" xfId="16" applyNumberFormat="1" applyFont="1" applyBorder="1" applyAlignment="1">
      <alignment horizontal="center" vertical="center" wrapText="1"/>
    </xf>
    <xf numFmtId="2" fontId="1" fillId="0" borderId="1" xfId="16" applyNumberFormat="1" applyBorder="1" applyAlignment="1">
      <alignment horizontal="center" vertical="center" wrapText="1"/>
    </xf>
    <xf numFmtId="10" fontId="1" fillId="0" borderId="1" xfId="16" applyNumberFormat="1" applyBorder="1" applyAlignment="1">
      <alignment horizontal="center" vertical="center" wrapText="1"/>
    </xf>
    <xf numFmtId="0" fontId="11" fillId="0" borderId="2" xfId="16" applyFont="1" applyBorder="1" applyAlignment="1">
      <alignment horizontal="center" vertical="center" wrapText="1"/>
    </xf>
    <xf numFmtId="2" fontId="15" fillId="0" borderId="7" xfId="16" applyNumberFormat="1" applyFont="1" applyBorder="1" applyAlignment="1">
      <alignment horizontal="center" vertical="center" wrapText="1"/>
    </xf>
    <xf numFmtId="10" fontId="15" fillId="0" borderId="7" xfId="16" applyNumberFormat="1" applyFont="1" applyBorder="1" applyAlignment="1">
      <alignment horizontal="center" vertical="center"/>
    </xf>
    <xf numFmtId="0" fontId="15" fillId="7" borderId="7" xfId="6" applyFont="1" applyFill="1" applyBorder="1" applyAlignment="1">
      <alignment horizontal="center" vertical="center" wrapText="1"/>
    </xf>
    <xf numFmtId="10" fontId="11" fillId="0" borderId="2" xfId="16" applyNumberFormat="1" applyFont="1" applyBorder="1" applyAlignment="1">
      <alignment horizontal="center" vertical="center" wrapText="1"/>
    </xf>
    <xf numFmtId="164" fontId="14" fillId="0" borderId="7" xfId="10" applyNumberFormat="1" applyFont="1" applyFill="1" applyBorder="1" applyAlignment="1">
      <alignment horizontal="center" vertical="center" wrapText="1"/>
    </xf>
    <xf numFmtId="0" fontId="1" fillId="0" borderId="7" xfId="16" applyBorder="1" applyAlignment="1">
      <alignment horizontal="center" vertical="center" wrapText="1"/>
    </xf>
    <xf numFmtId="0" fontId="7" fillId="0" borderId="1" xfId="16" applyFont="1" applyBorder="1" applyAlignment="1">
      <alignment horizontal="center" vertical="center" wrapText="1"/>
    </xf>
    <xf numFmtId="0" fontId="1" fillId="0" borderId="1" xfId="16" applyFill="1" applyBorder="1" applyAlignment="1">
      <alignment horizontal="center" vertical="center" wrapText="1"/>
    </xf>
    <xf numFmtId="10" fontId="1" fillId="0" borderId="1" xfId="16" applyNumberFormat="1" applyFill="1" applyBorder="1" applyAlignment="1">
      <alignment horizontal="center" vertical="center" wrapText="1"/>
    </xf>
    <xf numFmtId="2" fontId="1" fillId="0" borderId="1" xfId="16" applyNumberFormat="1" applyFill="1" applyBorder="1" applyAlignment="1">
      <alignment horizontal="center" vertical="center" wrapText="1"/>
    </xf>
    <xf numFmtId="8" fontId="15" fillId="0" borderId="1" xfId="16" applyNumberFormat="1" applyFont="1" applyFill="1" applyBorder="1" applyAlignment="1">
      <alignment horizontal="center" vertical="center" wrapText="1"/>
    </xf>
    <xf numFmtId="0" fontId="15" fillId="0" borderId="10" xfId="6" applyFont="1" applyFill="1" applyBorder="1" applyAlignment="1">
      <alignment horizontal="center" vertical="top" wrapText="1"/>
    </xf>
    <xf numFmtId="4" fontId="16" fillId="0" borderId="13" xfId="6" applyNumberFormat="1" applyFont="1" applyFill="1" applyBorder="1" applyAlignment="1">
      <alignment horizontal="center" vertical="center" textRotation="90" wrapText="1"/>
    </xf>
    <xf numFmtId="4" fontId="8" fillId="0" borderId="11" xfId="6" applyNumberFormat="1" applyFont="1" applyFill="1" applyBorder="1" applyAlignment="1">
      <alignment horizontal="center" vertical="center" textRotation="90" wrapText="1"/>
    </xf>
    <xf numFmtId="0" fontId="16" fillId="0" borderId="4" xfId="6" applyFont="1" applyFill="1" applyBorder="1" applyAlignment="1">
      <alignment horizontal="center" vertical="center" wrapText="1"/>
    </xf>
    <xf numFmtId="4" fontId="16" fillId="0" borderId="11" xfId="6" applyNumberFormat="1" applyFont="1" applyFill="1" applyBorder="1" applyAlignment="1">
      <alignment horizontal="center" vertical="center" textRotation="90" wrapText="1"/>
    </xf>
    <xf numFmtId="0" fontId="8" fillId="0" borderId="4" xfId="6" applyFont="1" applyFill="1" applyBorder="1" applyAlignment="1">
      <alignment horizontal="center" vertical="center" textRotation="90" wrapText="1"/>
    </xf>
    <xf numFmtId="4" fontId="14" fillId="0" borderId="11" xfId="6" applyNumberFormat="1" applyFont="1" applyFill="1" applyBorder="1" applyAlignment="1">
      <alignment horizontal="center" vertical="center" textRotation="90" wrapText="1"/>
    </xf>
    <xf numFmtId="0" fontId="14" fillId="0" borderId="4" xfId="6" applyFont="1" applyFill="1" applyBorder="1" applyAlignment="1">
      <alignment horizontal="center" vertical="center" textRotation="90" wrapText="1"/>
    </xf>
    <xf numFmtId="0" fontId="14" fillId="0" borderId="11" xfId="6" applyFont="1" applyFill="1" applyBorder="1" applyAlignment="1">
      <alignment horizontal="center" vertical="center" textRotation="90" wrapText="1"/>
    </xf>
    <xf numFmtId="0" fontId="16" fillId="0" borderId="4" xfId="6" applyFont="1" applyFill="1" applyBorder="1" applyAlignment="1">
      <alignment horizontal="center" vertical="center" textRotation="90" wrapText="1"/>
    </xf>
    <xf numFmtId="0" fontId="15" fillId="0" borderId="1" xfId="16" applyFont="1" applyFill="1" applyBorder="1" applyAlignment="1">
      <alignment horizontal="center" vertical="center" wrapText="1"/>
    </xf>
    <xf numFmtId="0" fontId="3" fillId="7" borderId="9" xfId="6" applyFont="1" applyFill="1" applyBorder="1" applyAlignment="1">
      <alignment horizontal="center" vertical="center" wrapText="1"/>
    </xf>
    <xf numFmtId="0" fontId="15" fillId="0" borderId="14" xfId="16" applyFont="1" applyBorder="1" applyAlignment="1">
      <alignment horizontal="center" vertical="center" wrapText="1"/>
    </xf>
    <xf numFmtId="0" fontId="3" fillId="0" borderId="5" xfId="6" applyFont="1" applyFill="1" applyBorder="1" applyAlignment="1">
      <alignment horizontal="center" vertical="center" wrapText="1"/>
    </xf>
    <xf numFmtId="0" fontId="11" fillId="11" borderId="1" xfId="16" applyFont="1" applyFill="1" applyBorder="1" applyAlignment="1">
      <alignment horizontal="center" vertical="center" textRotation="90"/>
    </xf>
    <xf numFmtId="0" fontId="11" fillId="11" borderId="2" xfId="16" applyFont="1" applyFill="1" applyBorder="1" applyAlignment="1">
      <alignment horizontal="center" vertical="center" textRotation="90"/>
    </xf>
    <xf numFmtId="0" fontId="11" fillId="10" borderId="1" xfId="16" applyFont="1" applyFill="1" applyBorder="1" applyAlignment="1">
      <alignment horizontal="center" vertical="center"/>
    </xf>
    <xf numFmtId="0" fontId="11" fillId="10" borderId="1" xfId="17" applyFont="1" applyFill="1" applyBorder="1" applyAlignment="1">
      <alignment horizontal="center" vertical="center"/>
    </xf>
    <xf numFmtId="0" fontId="12" fillId="10" borderId="1" xfId="16" applyFont="1" applyFill="1" applyBorder="1" applyAlignment="1">
      <alignment horizontal="center" vertical="center" textRotation="91" wrapText="1"/>
    </xf>
    <xf numFmtId="0" fontId="12" fillId="10" borderId="7" xfId="16" applyFont="1" applyFill="1" applyBorder="1" applyAlignment="1">
      <alignment horizontal="center" vertical="center" textRotation="91" wrapText="1"/>
    </xf>
    <xf numFmtId="0" fontId="12" fillId="10" borderId="10" xfId="16" applyFont="1" applyFill="1" applyBorder="1" applyAlignment="1">
      <alignment horizontal="center" vertical="center" textRotation="91" wrapText="1"/>
    </xf>
    <xf numFmtId="0" fontId="12" fillId="10" borderId="1" xfId="16" applyFont="1" applyFill="1" applyBorder="1" applyAlignment="1">
      <alignment horizontal="center" vertical="center" textRotation="91"/>
    </xf>
    <xf numFmtId="0" fontId="11" fillId="10" borderId="1" xfId="16" applyFont="1" applyFill="1" applyBorder="1" applyAlignment="1">
      <alignment horizontal="center" vertical="center" wrapText="1"/>
    </xf>
    <xf numFmtId="0" fontId="12" fillId="10" borderId="1" xfId="16" applyFont="1" applyFill="1" applyBorder="1" applyAlignment="1">
      <alignment horizontal="center" vertical="center" wrapText="1"/>
    </xf>
    <xf numFmtId="0" fontId="11" fillId="8" borderId="1" xfId="16" applyFont="1" applyFill="1" applyBorder="1" applyAlignment="1">
      <alignment horizontal="center" vertical="center"/>
    </xf>
    <xf numFmtId="0" fontId="11" fillId="10" borderId="1" xfId="17" applyFont="1" applyFill="1" applyBorder="1" applyAlignment="1">
      <alignment horizontal="center" vertical="center" wrapText="1"/>
    </xf>
    <xf numFmtId="0" fontId="10" fillId="6" borderId="0" xfId="16" applyFont="1" applyFill="1" applyAlignment="1">
      <alignment horizontal="left" vertical="center" wrapText="1"/>
    </xf>
    <xf numFmtId="0" fontId="10" fillId="6" borderId="16" xfId="16" applyFont="1" applyFill="1" applyBorder="1" applyAlignment="1">
      <alignment horizontal="left" vertical="center" wrapText="1"/>
    </xf>
    <xf numFmtId="0" fontId="11" fillId="8" borderId="0" xfId="16" applyFont="1" applyFill="1" applyAlignment="1">
      <alignment horizontal="center" vertical="center" wrapText="1"/>
    </xf>
    <xf numFmtId="0" fontId="11" fillId="8" borderId="16" xfId="16" applyFont="1" applyFill="1" applyBorder="1" applyAlignment="1">
      <alignment horizontal="center" vertical="center" wrapText="1"/>
    </xf>
    <xf numFmtId="0" fontId="11" fillId="8" borderId="6" xfId="16" applyFont="1" applyFill="1" applyBorder="1" applyAlignment="1">
      <alignment horizontal="center" vertical="center" wrapText="1"/>
    </xf>
    <xf numFmtId="0" fontId="11" fillId="8" borderId="17" xfId="16" applyFont="1" applyFill="1" applyBorder="1" applyAlignment="1">
      <alignment horizontal="center" vertical="center" wrapText="1"/>
    </xf>
    <xf numFmtId="0" fontId="12" fillId="8" borderId="1" xfId="16" applyFont="1" applyFill="1" applyBorder="1" applyAlignment="1">
      <alignment horizontal="center" vertical="center" wrapText="1"/>
    </xf>
    <xf numFmtId="0" fontId="13" fillId="8" borderId="1" xfId="16" applyFont="1" applyFill="1" applyBorder="1" applyAlignment="1">
      <alignment horizontal="center" vertical="center" wrapText="1"/>
    </xf>
    <xf numFmtId="0" fontId="11" fillId="8" borderId="1" xfId="16" applyFont="1" applyFill="1" applyBorder="1" applyAlignment="1">
      <alignment horizontal="center" vertical="center" wrapText="1"/>
    </xf>
    <xf numFmtId="0" fontId="11" fillId="8" borderId="7" xfId="16" applyFont="1" applyFill="1" applyBorder="1" applyAlignment="1">
      <alignment horizontal="center" vertical="center"/>
    </xf>
  </cellXfs>
  <cellStyles count="19">
    <cellStyle name="40% - Énfasis1 2" xfId="1" xr:uid="{00000000-0005-0000-0000-000000000000}"/>
    <cellStyle name="60% - Énfasis1 2" xfId="2" xr:uid="{00000000-0005-0000-0000-000001000000}"/>
    <cellStyle name="60% - Énfasis2 2" xfId="3" xr:uid="{00000000-0005-0000-0000-000002000000}"/>
    <cellStyle name="60% - Énfasis6 2" xfId="4" xr:uid="{00000000-0005-0000-0000-000003000000}"/>
    <cellStyle name="Moneda 2" xfId="5" xr:uid="{00000000-0005-0000-0000-000005000000}"/>
    <cellStyle name="Normal" xfId="0" builtinId="0"/>
    <cellStyle name="Normal 2" xfId="10" xr:uid="{00000000-0005-0000-0000-000007000000}"/>
    <cellStyle name="Normal 2 2" xfId="11" xr:uid="{00000000-0005-0000-0000-000008000000}"/>
    <cellStyle name="Normal 2 3" xfId="12" xr:uid="{00000000-0005-0000-0000-000009000000}"/>
    <cellStyle name="Normal 2 3 2" xfId="6" xr:uid="{00000000-0005-0000-0000-00000A000000}"/>
    <cellStyle name="Normal 2 3 2 2" xfId="16" xr:uid="{00000000-0005-0000-0000-00000B000000}"/>
    <cellStyle name="Normal 3" xfId="8" xr:uid="{00000000-0005-0000-0000-00000C000000}"/>
    <cellStyle name="Normal 3 2" xfId="9" xr:uid="{00000000-0005-0000-0000-00000D000000}"/>
    <cellStyle name="Normal 3 3" xfId="13" xr:uid="{00000000-0005-0000-0000-00000E000000}"/>
    <cellStyle name="Normal 3 3 2" xfId="18" xr:uid="{00000000-0005-0000-0000-00000F000000}"/>
    <cellStyle name="Normal 4" xfId="14" xr:uid="{00000000-0005-0000-0000-000010000000}"/>
    <cellStyle name="Normal 4 2" xfId="7" xr:uid="{00000000-0005-0000-0000-000011000000}"/>
    <cellStyle name="Normal 4 2 2" xfId="17" xr:uid="{00000000-0005-0000-0000-000012000000}"/>
    <cellStyle name="Porcentaje 2" xfId="15" xr:uid="{00000000-0005-0000-0000-000014000000}"/>
  </cellStyles>
  <dxfs count="0"/>
  <tableStyles count="0" defaultTableStyle="TableStyleMedium2" defaultPivotStyle="PivotStyleLight16"/>
  <colors>
    <mruColors>
      <color rgb="FF00CC99"/>
      <color rgb="FFFFB9DC"/>
      <color rgb="FFCC9900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  <pageSetUpPr fitToPage="1"/>
  </sheetPr>
  <dimension ref="A1:BB53"/>
  <sheetViews>
    <sheetView tabSelected="1" zoomScale="96" zoomScaleNormal="96" zoomScalePageLayoutView="125" workbookViewId="0">
      <selection activeCell="E8" sqref="E8"/>
    </sheetView>
  </sheetViews>
  <sheetFormatPr baseColWidth="10" defaultColWidth="9.5" defaultRowHeight="15" customHeight="1" x14ac:dyDescent="0.2"/>
  <cols>
    <col min="1" max="1" width="17.375" style="30" customWidth="1"/>
    <col min="2" max="3" width="21.25" style="30" customWidth="1"/>
    <col min="4" max="4" width="29.125" style="30" customWidth="1"/>
    <col min="5" max="5" width="20.25" style="30" customWidth="1"/>
    <col min="6" max="6" width="19.25" style="30" hidden="1" customWidth="1"/>
    <col min="7" max="7" width="32.75" style="30" hidden="1" customWidth="1"/>
    <col min="8" max="8" width="20.125" style="30" hidden="1" customWidth="1"/>
    <col min="9" max="9" width="26.875" style="30" hidden="1" customWidth="1"/>
    <col min="10" max="10" width="34.875" style="30" hidden="1" customWidth="1"/>
    <col min="11" max="11" width="17.125" style="30" hidden="1" customWidth="1"/>
    <col min="12" max="12" width="24.75" style="30" bestFit="1" customWidth="1"/>
    <col min="13" max="13" width="11.75" style="30" bestFit="1" customWidth="1"/>
    <col min="14" max="14" width="20.875" style="30" customWidth="1"/>
    <col min="15" max="15" width="26.125" style="30" customWidth="1"/>
    <col min="16" max="16" width="25.125" style="30" customWidth="1"/>
    <col min="17" max="17" width="11.75" style="30" customWidth="1"/>
    <col min="18" max="18" width="15" style="30" customWidth="1"/>
    <col min="19" max="20" width="11.75" style="55" customWidth="1"/>
    <col min="21" max="21" width="15.625" style="30" customWidth="1"/>
    <col min="22" max="22" width="15.75" style="30" customWidth="1"/>
    <col min="23" max="24" width="11.75" style="30" customWidth="1"/>
    <col min="25" max="25" width="16.125" style="30" customWidth="1"/>
    <col min="26" max="26" width="10.25" style="56" customWidth="1"/>
    <col min="27" max="31" width="11.75" style="30" customWidth="1"/>
    <col min="32" max="32" width="16.25" style="30" customWidth="1"/>
    <col min="33" max="33" width="14.625" style="30" bestFit="1" customWidth="1"/>
    <col min="34" max="34" width="8.125" style="30" customWidth="1"/>
    <col min="35" max="35" width="10.5" style="57" customWidth="1"/>
    <col min="36" max="36" width="5.5" style="30" bestFit="1" customWidth="1"/>
    <col min="37" max="37" width="10.75" style="57" customWidth="1"/>
    <col min="38" max="38" width="10.625" style="30" bestFit="1" customWidth="1"/>
    <col min="39" max="39" width="6.5" style="58" bestFit="1" customWidth="1"/>
    <col min="40" max="40" width="8.375" style="30" bestFit="1" customWidth="1"/>
    <col min="41" max="41" width="5.5" style="58" bestFit="1" customWidth="1"/>
    <col min="42" max="42" width="6.375" style="30" bestFit="1" customWidth="1"/>
    <col min="43" max="43" width="5.5" style="57" bestFit="1" customWidth="1"/>
    <col min="44" max="44" width="5.5" style="30" bestFit="1" customWidth="1"/>
    <col min="45" max="45" width="5.5" style="58" bestFit="1" customWidth="1"/>
    <col min="46" max="46" width="10.625" style="30" bestFit="1" customWidth="1"/>
    <col min="47" max="47" width="5.5" style="59" bestFit="1" customWidth="1"/>
    <col min="48" max="48" width="5.5" style="30" bestFit="1" customWidth="1"/>
    <col min="49" max="49" width="5.5" style="58" bestFit="1" customWidth="1"/>
    <col min="50" max="50" width="9.625" style="30" customWidth="1"/>
    <col min="51" max="51" width="9.25" style="57" customWidth="1"/>
    <col min="52" max="52" width="8" style="30" customWidth="1"/>
    <col min="53" max="53" width="8.875" style="57" customWidth="1"/>
    <col min="54" max="54" width="44.5" style="30" customWidth="1"/>
    <col min="55" max="16384" width="9.5" style="30"/>
  </cols>
  <sheetData>
    <row r="1" spans="1:54" ht="31.5" customHeight="1" x14ac:dyDescent="0.2">
      <c r="A1" s="150" t="s">
        <v>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150"/>
      <c r="AJ1" s="150"/>
      <c r="AK1" s="150"/>
      <c r="AL1" s="150"/>
      <c r="AM1" s="150"/>
      <c r="AN1" s="150"/>
      <c r="AO1" s="150"/>
      <c r="AP1" s="150"/>
      <c r="AQ1" s="150"/>
      <c r="AR1" s="150"/>
      <c r="AS1" s="150"/>
      <c r="AT1" s="150"/>
      <c r="AU1" s="150"/>
      <c r="AV1" s="150"/>
      <c r="AW1" s="150"/>
      <c r="AX1" s="150"/>
      <c r="AY1" s="150"/>
      <c r="AZ1" s="150"/>
      <c r="BA1" s="150"/>
      <c r="BB1" s="151"/>
    </row>
    <row r="2" spans="1:54" ht="21.75" customHeight="1" x14ac:dyDescent="0.2">
      <c r="A2" s="152" t="s">
        <v>18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3"/>
      <c r="N2" s="156" t="s">
        <v>331</v>
      </c>
      <c r="O2" s="157"/>
      <c r="P2" s="157"/>
      <c r="Q2" s="156" t="s">
        <v>19</v>
      </c>
      <c r="R2" s="157"/>
      <c r="S2" s="157"/>
      <c r="T2" s="157"/>
      <c r="U2" s="157"/>
      <c r="V2" s="157"/>
      <c r="W2" s="157"/>
      <c r="X2" s="157"/>
      <c r="Y2" s="157"/>
      <c r="Z2" s="31" t="s">
        <v>332</v>
      </c>
      <c r="AA2" s="158" t="s">
        <v>20</v>
      </c>
      <c r="AB2" s="157"/>
      <c r="AC2" s="157"/>
      <c r="AD2" s="157"/>
      <c r="AE2" s="157"/>
      <c r="AF2" s="157"/>
      <c r="AG2" s="157"/>
      <c r="AH2" s="148" t="s">
        <v>21</v>
      </c>
      <c r="AI2" s="148"/>
      <c r="AJ2" s="148"/>
      <c r="AK2" s="148"/>
      <c r="AL2" s="148"/>
      <c r="AM2" s="148"/>
      <c r="AN2" s="148"/>
      <c r="AO2" s="148"/>
      <c r="AP2" s="148"/>
      <c r="AQ2" s="148"/>
      <c r="AR2" s="148"/>
      <c r="AS2" s="148"/>
      <c r="AT2" s="148"/>
      <c r="AU2" s="148"/>
      <c r="AV2" s="148"/>
      <c r="AW2" s="148"/>
      <c r="AX2" s="148" t="s">
        <v>22</v>
      </c>
      <c r="AY2" s="148"/>
      <c r="AZ2" s="148"/>
      <c r="BA2" s="148"/>
      <c r="BB2" s="148" t="s">
        <v>23</v>
      </c>
    </row>
    <row r="3" spans="1:54" x14ac:dyDescent="0.2">
      <c r="A3" s="152"/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3"/>
      <c r="N3" s="147" t="s">
        <v>24</v>
      </c>
      <c r="O3" s="147" t="s">
        <v>25</v>
      </c>
      <c r="P3" s="147" t="s">
        <v>26</v>
      </c>
      <c r="Q3" s="147" t="s">
        <v>27</v>
      </c>
      <c r="R3" s="147" t="s">
        <v>28</v>
      </c>
      <c r="S3" s="147" t="s">
        <v>29</v>
      </c>
      <c r="T3" s="147" t="s">
        <v>314</v>
      </c>
      <c r="U3" s="146" t="s">
        <v>30</v>
      </c>
      <c r="V3" s="146"/>
      <c r="W3" s="146"/>
      <c r="X3" s="146"/>
      <c r="Y3" s="146"/>
      <c r="Z3" s="31" t="s">
        <v>31</v>
      </c>
      <c r="AA3" s="157"/>
      <c r="AB3" s="157"/>
      <c r="AC3" s="157"/>
      <c r="AD3" s="157"/>
      <c r="AE3" s="157"/>
      <c r="AF3" s="157"/>
      <c r="AG3" s="157"/>
      <c r="AH3" s="140" t="s">
        <v>32</v>
      </c>
      <c r="AI3" s="140"/>
      <c r="AJ3" s="140"/>
      <c r="AK3" s="140"/>
      <c r="AL3" s="140" t="s">
        <v>33</v>
      </c>
      <c r="AM3" s="140"/>
      <c r="AN3" s="140"/>
      <c r="AO3" s="140"/>
      <c r="AP3" s="140" t="s">
        <v>34</v>
      </c>
      <c r="AQ3" s="140"/>
      <c r="AR3" s="140"/>
      <c r="AS3" s="140"/>
      <c r="AT3" s="140" t="s">
        <v>35</v>
      </c>
      <c r="AU3" s="140"/>
      <c r="AV3" s="140"/>
      <c r="AW3" s="140"/>
      <c r="AX3" s="148" t="s">
        <v>31</v>
      </c>
      <c r="AY3" s="148"/>
      <c r="AZ3" s="148"/>
      <c r="BA3" s="148"/>
      <c r="BB3" s="148"/>
    </row>
    <row r="4" spans="1:54" x14ac:dyDescent="0.2">
      <c r="A4" s="154"/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5"/>
      <c r="N4" s="147"/>
      <c r="O4" s="147"/>
      <c r="P4" s="147"/>
      <c r="Q4" s="147"/>
      <c r="R4" s="147"/>
      <c r="S4" s="147"/>
      <c r="T4" s="147"/>
      <c r="U4" s="146" t="s">
        <v>36</v>
      </c>
      <c r="V4" s="146"/>
      <c r="W4" s="146" t="s">
        <v>37</v>
      </c>
      <c r="X4" s="146"/>
      <c r="Y4" s="146" t="s">
        <v>38</v>
      </c>
      <c r="Z4" s="31"/>
      <c r="AA4" s="157"/>
      <c r="AB4" s="157"/>
      <c r="AC4" s="157"/>
      <c r="AD4" s="157"/>
      <c r="AE4" s="157"/>
      <c r="AF4" s="157"/>
      <c r="AG4" s="157"/>
      <c r="AH4" s="140" t="s">
        <v>39</v>
      </c>
      <c r="AI4" s="140"/>
      <c r="AJ4" s="140" t="s">
        <v>40</v>
      </c>
      <c r="AK4" s="140"/>
      <c r="AL4" s="140" t="s">
        <v>39</v>
      </c>
      <c r="AM4" s="140"/>
      <c r="AN4" s="140" t="s">
        <v>40</v>
      </c>
      <c r="AO4" s="140"/>
      <c r="AP4" s="140" t="s">
        <v>39</v>
      </c>
      <c r="AQ4" s="140"/>
      <c r="AR4" s="140" t="s">
        <v>40</v>
      </c>
      <c r="AS4" s="140"/>
      <c r="AT4" s="140" t="s">
        <v>39</v>
      </c>
      <c r="AU4" s="140"/>
      <c r="AV4" s="140" t="s">
        <v>40</v>
      </c>
      <c r="AW4" s="140"/>
      <c r="AX4" s="146" t="s">
        <v>41</v>
      </c>
      <c r="AY4" s="146"/>
      <c r="AZ4" s="140" t="s">
        <v>40</v>
      </c>
      <c r="BA4" s="140"/>
      <c r="BB4" s="148"/>
    </row>
    <row r="5" spans="1:54" ht="24" customHeight="1" thickBot="1" x14ac:dyDescent="0.25">
      <c r="A5" s="142" t="s">
        <v>313</v>
      </c>
      <c r="B5" s="142" t="s">
        <v>312</v>
      </c>
      <c r="C5" s="142" t="s">
        <v>311</v>
      </c>
      <c r="D5" s="142" t="s">
        <v>42</v>
      </c>
      <c r="E5" s="142" t="s">
        <v>43</v>
      </c>
      <c r="F5" s="142" t="s">
        <v>44</v>
      </c>
      <c r="G5" s="142" t="s">
        <v>45</v>
      </c>
      <c r="H5" s="142" t="s">
        <v>46</v>
      </c>
      <c r="I5" s="142" t="s">
        <v>47</v>
      </c>
      <c r="J5" s="143" t="s">
        <v>333</v>
      </c>
      <c r="K5" s="145" t="s">
        <v>48</v>
      </c>
      <c r="L5" s="142" t="s">
        <v>49</v>
      </c>
      <c r="M5" s="142" t="s">
        <v>50</v>
      </c>
      <c r="N5" s="147"/>
      <c r="O5" s="147"/>
      <c r="P5" s="147"/>
      <c r="Q5" s="147"/>
      <c r="R5" s="147"/>
      <c r="S5" s="147"/>
      <c r="T5" s="147"/>
      <c r="U5" s="146" t="s">
        <v>51</v>
      </c>
      <c r="V5" s="146" t="s">
        <v>52</v>
      </c>
      <c r="W5" s="146" t="s">
        <v>53</v>
      </c>
      <c r="X5" s="146" t="s">
        <v>54</v>
      </c>
      <c r="Y5" s="146"/>
      <c r="Z5" s="31"/>
      <c r="AA5" s="146" t="s">
        <v>55</v>
      </c>
      <c r="AB5" s="141" t="s">
        <v>56</v>
      </c>
      <c r="AC5" s="141" t="s">
        <v>57</v>
      </c>
      <c r="AD5" s="141" t="s">
        <v>58</v>
      </c>
      <c r="AE5" s="141" t="s">
        <v>59</v>
      </c>
      <c r="AF5" s="141" t="s">
        <v>60</v>
      </c>
      <c r="AG5" s="149" t="s">
        <v>61</v>
      </c>
      <c r="AH5" s="138" t="s">
        <v>62</v>
      </c>
      <c r="AI5" s="138" t="s">
        <v>63</v>
      </c>
      <c r="AJ5" s="138" t="s">
        <v>64</v>
      </c>
      <c r="AK5" s="138" t="s">
        <v>65</v>
      </c>
      <c r="AL5" s="138" t="s">
        <v>62</v>
      </c>
      <c r="AM5" s="138" t="s">
        <v>63</v>
      </c>
      <c r="AN5" s="138" t="s">
        <v>64</v>
      </c>
      <c r="AO5" s="138" t="s">
        <v>65</v>
      </c>
      <c r="AP5" s="138" t="s">
        <v>62</v>
      </c>
      <c r="AQ5" s="138" t="s">
        <v>63</v>
      </c>
      <c r="AR5" s="138" t="s">
        <v>64</v>
      </c>
      <c r="AS5" s="138" t="s">
        <v>65</v>
      </c>
      <c r="AT5" s="138" t="s">
        <v>62</v>
      </c>
      <c r="AU5" s="138" t="s">
        <v>63</v>
      </c>
      <c r="AV5" s="138" t="s">
        <v>64</v>
      </c>
      <c r="AW5" s="138" t="s">
        <v>65</v>
      </c>
      <c r="AX5" s="138" t="s">
        <v>62</v>
      </c>
      <c r="AY5" s="138" t="s">
        <v>63</v>
      </c>
      <c r="AZ5" s="138" t="s">
        <v>64</v>
      </c>
      <c r="BA5" s="138" t="s">
        <v>65</v>
      </c>
      <c r="BB5" s="159"/>
    </row>
    <row r="6" spans="1:54" ht="78.75" customHeight="1" thickBot="1" x14ac:dyDescent="0.25">
      <c r="A6" s="142"/>
      <c r="B6" s="142"/>
      <c r="C6" s="142"/>
      <c r="D6" s="142"/>
      <c r="E6" s="142"/>
      <c r="F6" s="142"/>
      <c r="G6" s="142"/>
      <c r="H6" s="142"/>
      <c r="I6" s="142"/>
      <c r="J6" s="144"/>
      <c r="K6" s="145"/>
      <c r="L6" s="142"/>
      <c r="M6" s="142"/>
      <c r="N6" s="147"/>
      <c r="O6" s="147"/>
      <c r="P6" s="147"/>
      <c r="Q6" s="147"/>
      <c r="R6" s="147"/>
      <c r="S6" s="147"/>
      <c r="T6" s="147"/>
      <c r="U6" s="146"/>
      <c r="V6" s="146"/>
      <c r="W6" s="146"/>
      <c r="X6" s="146"/>
      <c r="Y6" s="146"/>
      <c r="Z6" s="32"/>
      <c r="AA6" s="146"/>
      <c r="AB6" s="141"/>
      <c r="AC6" s="141"/>
      <c r="AD6" s="141"/>
      <c r="AE6" s="141"/>
      <c r="AF6" s="141"/>
      <c r="AG6" s="149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9"/>
      <c r="BB6" s="136"/>
    </row>
    <row r="7" spans="1:54" ht="61.5" customHeight="1" x14ac:dyDescent="0.2">
      <c r="A7" s="33" t="s">
        <v>126</v>
      </c>
      <c r="B7" s="64">
        <v>1</v>
      </c>
      <c r="C7" s="33" t="s">
        <v>0</v>
      </c>
      <c r="D7" s="70" t="s">
        <v>1</v>
      </c>
      <c r="E7" s="71" t="s">
        <v>2</v>
      </c>
      <c r="F7" s="72" t="s">
        <v>3</v>
      </c>
      <c r="G7" s="60" t="s">
        <v>127</v>
      </c>
      <c r="H7" s="61" t="s">
        <v>241</v>
      </c>
      <c r="I7" s="60" t="s">
        <v>130</v>
      </c>
      <c r="J7" s="60" t="s">
        <v>4</v>
      </c>
      <c r="K7" s="35" t="s">
        <v>216</v>
      </c>
      <c r="L7" s="92" t="s">
        <v>131</v>
      </c>
      <c r="M7" s="134">
        <v>218358.01</v>
      </c>
      <c r="N7" s="61" t="s">
        <v>211</v>
      </c>
      <c r="O7" s="64" t="s">
        <v>210</v>
      </c>
      <c r="P7" s="62" t="s">
        <v>209</v>
      </c>
      <c r="Q7" s="68" t="s">
        <v>66</v>
      </c>
      <c r="R7" s="68" t="s">
        <v>213</v>
      </c>
      <c r="S7" s="68" t="s">
        <v>67</v>
      </c>
      <c r="T7" s="67" t="s">
        <v>327</v>
      </c>
      <c r="U7" s="23">
        <v>2055</v>
      </c>
      <c r="V7" s="24">
        <v>1</v>
      </c>
      <c r="W7" s="23">
        <v>2055</v>
      </c>
      <c r="X7" s="33">
        <v>2020</v>
      </c>
      <c r="Y7" s="33">
        <v>2021</v>
      </c>
      <c r="Z7" s="32">
        <v>2055</v>
      </c>
      <c r="AA7" s="64" t="s">
        <v>215</v>
      </c>
      <c r="AB7" s="36">
        <v>17609</v>
      </c>
      <c r="AC7" s="36">
        <v>17609</v>
      </c>
      <c r="AD7" s="36">
        <v>17609</v>
      </c>
      <c r="AE7" s="36">
        <v>536</v>
      </c>
      <c r="AF7" s="22">
        <f>AX7-AH7</f>
        <v>1519</v>
      </c>
      <c r="AG7" s="64" t="s">
        <v>214</v>
      </c>
      <c r="AH7" s="25">
        <v>536</v>
      </c>
      <c r="AI7" s="26">
        <v>0.26</v>
      </c>
      <c r="AJ7" s="39"/>
      <c r="AK7" s="38"/>
      <c r="AL7" s="2">
        <v>517</v>
      </c>
      <c r="AM7" s="8">
        <v>0.25</v>
      </c>
      <c r="AN7" s="41"/>
      <c r="AO7" s="42"/>
      <c r="AP7" s="27">
        <v>487</v>
      </c>
      <c r="AQ7" s="26">
        <v>0.24</v>
      </c>
      <c r="AR7" s="37"/>
      <c r="AS7" s="38"/>
      <c r="AT7" s="27">
        <f>AT12+AT13+AT14+AT15+AT16</f>
        <v>515</v>
      </c>
      <c r="AU7" s="26">
        <v>0.25</v>
      </c>
      <c r="AV7" s="44"/>
      <c r="AW7" s="44"/>
      <c r="AX7" s="23">
        <f>AH7+AL7+AP7+AT7</f>
        <v>2055</v>
      </c>
      <c r="AY7" s="26">
        <f>AI7+AM7+AQ7+AU7</f>
        <v>1</v>
      </c>
      <c r="AZ7" s="44"/>
      <c r="BA7" s="44"/>
      <c r="BB7" s="135"/>
    </row>
    <row r="8" spans="1:54" ht="57.75" customHeight="1" x14ac:dyDescent="0.2">
      <c r="A8" s="33" t="s">
        <v>126</v>
      </c>
      <c r="B8" s="64">
        <v>2</v>
      </c>
      <c r="C8" s="33" t="s">
        <v>0</v>
      </c>
      <c r="D8" s="70" t="s">
        <v>5</v>
      </c>
      <c r="E8" s="71" t="s">
        <v>2</v>
      </c>
      <c r="F8" s="72" t="s">
        <v>3</v>
      </c>
      <c r="G8" s="60" t="s">
        <v>6</v>
      </c>
      <c r="H8" s="61" t="s">
        <v>242</v>
      </c>
      <c r="I8" s="60" t="s">
        <v>130</v>
      </c>
      <c r="J8" s="60" t="s">
        <v>7</v>
      </c>
      <c r="K8" s="35" t="s">
        <v>216</v>
      </c>
      <c r="L8" s="92" t="s">
        <v>131</v>
      </c>
      <c r="M8" s="134">
        <v>376368.17</v>
      </c>
      <c r="N8" s="62" t="s">
        <v>299</v>
      </c>
      <c r="O8" s="64" t="s">
        <v>300</v>
      </c>
      <c r="P8" s="62" t="s">
        <v>301</v>
      </c>
      <c r="Q8" s="64" t="s">
        <v>66</v>
      </c>
      <c r="R8" s="68" t="s">
        <v>213</v>
      </c>
      <c r="S8" s="68" t="s">
        <v>67</v>
      </c>
      <c r="T8" s="67" t="s">
        <v>328</v>
      </c>
      <c r="U8" s="23">
        <v>2296</v>
      </c>
      <c r="V8" s="24">
        <v>1</v>
      </c>
      <c r="W8" s="23">
        <v>2296</v>
      </c>
      <c r="X8" s="33">
        <v>2020</v>
      </c>
      <c r="Y8" s="33">
        <v>2021</v>
      </c>
      <c r="Z8" s="32">
        <v>2296</v>
      </c>
      <c r="AA8" s="64" t="s">
        <v>215</v>
      </c>
      <c r="AB8" s="36">
        <v>17609</v>
      </c>
      <c r="AC8" s="36">
        <v>17609</v>
      </c>
      <c r="AD8" s="36">
        <v>17609</v>
      </c>
      <c r="AE8" s="36">
        <v>324</v>
      </c>
      <c r="AF8" s="22">
        <f>AX8-AH8</f>
        <v>1972</v>
      </c>
      <c r="AG8" s="64" t="s">
        <v>214</v>
      </c>
      <c r="AH8" s="27">
        <v>324</v>
      </c>
      <c r="AI8" s="26">
        <v>0.14000000000000001</v>
      </c>
      <c r="AJ8" s="37"/>
      <c r="AK8" s="38"/>
      <c r="AL8" s="2">
        <v>824</v>
      </c>
      <c r="AM8" s="8">
        <v>0.36</v>
      </c>
      <c r="AN8" s="45"/>
      <c r="AO8" s="40"/>
      <c r="AP8" s="27">
        <f>AP17</f>
        <v>324</v>
      </c>
      <c r="AQ8" s="26">
        <v>0.14000000000000001</v>
      </c>
      <c r="AR8" s="37"/>
      <c r="AS8" s="43"/>
      <c r="AT8" s="27">
        <f>AT17+AT18</f>
        <v>824</v>
      </c>
      <c r="AU8" s="26">
        <v>0.36</v>
      </c>
      <c r="AV8" s="44"/>
      <c r="AW8" s="44"/>
      <c r="AX8" s="23">
        <f>AX17+AX18</f>
        <v>2296</v>
      </c>
      <c r="AY8" s="26">
        <f t="shared" ref="AY8:AY11" si="0">AI8+AM8+AQ8+AU8</f>
        <v>1</v>
      </c>
      <c r="AZ8" s="44"/>
      <c r="BA8" s="44"/>
      <c r="BB8" s="29"/>
    </row>
    <row r="9" spans="1:54" ht="63" customHeight="1" x14ac:dyDescent="0.2">
      <c r="A9" s="33" t="s">
        <v>126</v>
      </c>
      <c r="B9" s="67">
        <v>3</v>
      </c>
      <c r="C9" s="33" t="s">
        <v>0</v>
      </c>
      <c r="D9" s="73" t="s">
        <v>8</v>
      </c>
      <c r="E9" s="74" t="s">
        <v>2</v>
      </c>
      <c r="F9" s="75" t="s">
        <v>3</v>
      </c>
      <c r="G9" s="76" t="s">
        <v>9</v>
      </c>
      <c r="H9" s="63" t="s">
        <v>297</v>
      </c>
      <c r="I9" s="76" t="s">
        <v>130</v>
      </c>
      <c r="J9" s="76" t="s">
        <v>10</v>
      </c>
      <c r="K9" s="35" t="s">
        <v>216</v>
      </c>
      <c r="L9" s="93" t="s">
        <v>131</v>
      </c>
      <c r="M9" s="134">
        <v>11778359.68</v>
      </c>
      <c r="N9" s="63" t="s">
        <v>302</v>
      </c>
      <c r="O9" s="63" t="s">
        <v>303</v>
      </c>
      <c r="P9" s="65" t="s">
        <v>304</v>
      </c>
      <c r="Q9" s="67" t="s">
        <v>66</v>
      </c>
      <c r="R9" s="69" t="s">
        <v>213</v>
      </c>
      <c r="S9" s="69" t="s">
        <v>67</v>
      </c>
      <c r="T9" s="67" t="s">
        <v>329</v>
      </c>
      <c r="U9" s="131">
        <v>5067024.25</v>
      </c>
      <c r="V9" s="12">
        <v>1</v>
      </c>
      <c r="W9" s="131">
        <v>1822536</v>
      </c>
      <c r="X9" s="33">
        <v>2020</v>
      </c>
      <c r="Y9" s="33">
        <v>2021</v>
      </c>
      <c r="Z9" s="32">
        <v>11919038.68</v>
      </c>
      <c r="AA9" s="67" t="s">
        <v>215</v>
      </c>
      <c r="AB9" s="36">
        <v>17609</v>
      </c>
      <c r="AC9" s="36">
        <v>17609</v>
      </c>
      <c r="AD9" s="36">
        <v>17609</v>
      </c>
      <c r="AE9" s="36">
        <v>2379757.42</v>
      </c>
      <c r="AF9" s="1">
        <f>AX9-AE9</f>
        <v>9539281.2599999998</v>
      </c>
      <c r="AG9" s="64" t="s">
        <v>214</v>
      </c>
      <c r="AH9" s="129">
        <f>AH19+AH20+AH21+AH22+AH23+AH24+AH25+AH26</f>
        <v>2379757.42</v>
      </c>
      <c r="AI9" s="8">
        <v>0.25</v>
      </c>
      <c r="AJ9" s="39"/>
      <c r="AK9" s="38"/>
      <c r="AL9" s="129">
        <f>AL19+AL20+AL21+AL22+AL23+AL24+AL25+AL26</f>
        <v>3579760.42</v>
      </c>
      <c r="AM9" s="8">
        <v>0.25</v>
      </c>
      <c r="AN9" s="46"/>
      <c r="AO9" s="46"/>
      <c r="AP9" s="129">
        <f>AP19+AP20+AP21+AP22+AP23+AP24+AP25+AP26</f>
        <v>3379761.42</v>
      </c>
      <c r="AQ9" s="8">
        <v>0.25</v>
      </c>
      <c r="AR9" s="37"/>
      <c r="AS9" s="43"/>
      <c r="AT9" s="133">
        <f>AT19+AT20+AT21+AT22+AT23+AT24+AT25+AT26</f>
        <v>2579759.42</v>
      </c>
      <c r="AU9" s="8">
        <v>0.25</v>
      </c>
      <c r="AV9" s="44"/>
      <c r="AW9" s="44"/>
      <c r="AX9" s="131">
        <f>AX19+AX20+AX21+AX22+AX23+AX24+AX25+AX26</f>
        <v>11919038.68</v>
      </c>
      <c r="AY9" s="8">
        <f t="shared" si="0"/>
        <v>1</v>
      </c>
      <c r="AZ9" s="44"/>
      <c r="BA9" s="44"/>
      <c r="BB9" s="4"/>
    </row>
    <row r="10" spans="1:54" ht="72" customHeight="1" x14ac:dyDescent="0.2">
      <c r="A10" s="33" t="s">
        <v>126</v>
      </c>
      <c r="B10" s="64">
        <v>4</v>
      </c>
      <c r="C10" s="33" t="s">
        <v>0</v>
      </c>
      <c r="D10" s="70" t="s">
        <v>11</v>
      </c>
      <c r="E10" s="71" t="s">
        <v>2</v>
      </c>
      <c r="F10" s="72" t="s">
        <v>3</v>
      </c>
      <c r="G10" s="60" t="s">
        <v>12</v>
      </c>
      <c r="H10" s="61" t="s">
        <v>243</v>
      </c>
      <c r="I10" s="60" t="s">
        <v>130</v>
      </c>
      <c r="J10" s="60" t="s">
        <v>4</v>
      </c>
      <c r="K10" s="35" t="s">
        <v>216</v>
      </c>
      <c r="L10" s="92" t="s">
        <v>131</v>
      </c>
      <c r="M10" s="134">
        <v>758349.2</v>
      </c>
      <c r="N10" s="61" t="s">
        <v>307</v>
      </c>
      <c r="O10" s="61" t="s">
        <v>306</v>
      </c>
      <c r="P10" s="64" t="s">
        <v>308</v>
      </c>
      <c r="Q10" s="64" t="s">
        <v>66</v>
      </c>
      <c r="R10" s="68" t="s">
        <v>213</v>
      </c>
      <c r="S10" s="68" t="s">
        <v>67</v>
      </c>
      <c r="T10" s="67" t="s">
        <v>315</v>
      </c>
      <c r="U10" s="23">
        <v>694</v>
      </c>
      <c r="V10" s="24">
        <v>1</v>
      </c>
      <c r="W10" s="23">
        <v>694</v>
      </c>
      <c r="X10" s="33">
        <v>2020</v>
      </c>
      <c r="Y10" s="33">
        <v>2021</v>
      </c>
      <c r="Z10" s="32">
        <v>694</v>
      </c>
      <c r="AA10" s="64" t="s">
        <v>215</v>
      </c>
      <c r="AB10" s="36">
        <v>17609</v>
      </c>
      <c r="AC10" s="36">
        <v>17609</v>
      </c>
      <c r="AD10" s="36">
        <v>17609</v>
      </c>
      <c r="AE10" s="36">
        <v>171</v>
      </c>
      <c r="AF10" s="22">
        <f>AX10-AE10</f>
        <v>523</v>
      </c>
      <c r="AG10" s="64" t="s">
        <v>214</v>
      </c>
      <c r="AH10" s="27">
        <f>AH27+AH28+AH29</f>
        <v>171</v>
      </c>
      <c r="AI10" s="26">
        <v>0.246</v>
      </c>
      <c r="AJ10" s="39"/>
      <c r="AK10" s="38"/>
      <c r="AL10" s="2">
        <f>AL27+AL28+AL29</f>
        <v>176</v>
      </c>
      <c r="AM10" s="8">
        <v>0.25</v>
      </c>
      <c r="AN10" s="46"/>
      <c r="AO10" s="46"/>
      <c r="AP10" s="27">
        <f>AP27+AP28+AP29</f>
        <v>176</v>
      </c>
      <c r="AQ10" s="26">
        <v>0.25</v>
      </c>
      <c r="AR10" s="37"/>
      <c r="AS10" s="43"/>
      <c r="AT10" s="27">
        <f>AT27+AT28+AT29</f>
        <v>171</v>
      </c>
      <c r="AU10" s="26">
        <v>0.25</v>
      </c>
      <c r="AV10" s="44"/>
      <c r="AW10" s="44"/>
      <c r="AX10" s="23">
        <f>AX28+AX29+AX27</f>
        <v>694</v>
      </c>
      <c r="AY10" s="26">
        <f t="shared" si="0"/>
        <v>0.996</v>
      </c>
      <c r="AZ10" s="44"/>
      <c r="BA10" s="44"/>
      <c r="BB10" s="28"/>
    </row>
    <row r="11" spans="1:54" ht="71.25" customHeight="1" x14ac:dyDescent="0.2">
      <c r="A11" s="33" t="s">
        <v>126</v>
      </c>
      <c r="B11" s="64">
        <v>5</v>
      </c>
      <c r="C11" s="33" t="s">
        <v>0</v>
      </c>
      <c r="D11" s="70" t="s">
        <v>13</v>
      </c>
      <c r="E11" s="71" t="s">
        <v>14</v>
      </c>
      <c r="F11" s="72" t="s">
        <v>15</v>
      </c>
      <c r="G11" s="60" t="s">
        <v>16</v>
      </c>
      <c r="H11" s="61" t="s">
        <v>244</v>
      </c>
      <c r="I11" s="60" t="s">
        <v>130</v>
      </c>
      <c r="J11" s="60" t="s">
        <v>17</v>
      </c>
      <c r="K11" s="35" t="s">
        <v>216</v>
      </c>
      <c r="L11" s="92" t="s">
        <v>131</v>
      </c>
      <c r="M11" s="134">
        <v>84000</v>
      </c>
      <c r="N11" s="61" t="s">
        <v>310</v>
      </c>
      <c r="O11" s="64" t="s">
        <v>309</v>
      </c>
      <c r="P11" s="66" t="s">
        <v>334</v>
      </c>
      <c r="Q11" s="64" t="s">
        <v>66</v>
      </c>
      <c r="R11" s="64" t="s">
        <v>217</v>
      </c>
      <c r="S11" s="64" t="s">
        <v>67</v>
      </c>
      <c r="T11" s="67" t="s">
        <v>330</v>
      </c>
      <c r="U11" s="23">
        <v>252189</v>
      </c>
      <c r="V11" s="24">
        <v>1</v>
      </c>
      <c r="W11" s="23">
        <v>252189</v>
      </c>
      <c r="X11" s="33">
        <v>2020</v>
      </c>
      <c r="Y11" s="33">
        <v>2021</v>
      </c>
      <c r="Z11" s="32">
        <v>252189</v>
      </c>
      <c r="AA11" s="64" t="s">
        <v>215</v>
      </c>
      <c r="AB11" s="36">
        <v>17609</v>
      </c>
      <c r="AC11" s="36">
        <v>17609</v>
      </c>
      <c r="AD11" s="36">
        <v>17609</v>
      </c>
      <c r="AE11" s="36">
        <v>62746</v>
      </c>
      <c r="AF11" s="22">
        <f>AX11-AE11</f>
        <v>189443</v>
      </c>
      <c r="AG11" s="64" t="s">
        <v>214</v>
      </c>
      <c r="AH11" s="27">
        <f>AH30+AH31+AH32+AH33+AH34+AH35+AH36+AH37+AH38+AH39+AH40+AH41+AH42+AH43+AH44+AH45+AH46+AH47+AH48+AH49</f>
        <v>62746</v>
      </c>
      <c r="AI11" s="26">
        <v>0.24879999999999999</v>
      </c>
      <c r="AJ11" s="39"/>
      <c r="AK11" s="38"/>
      <c r="AL11" s="2">
        <f>AL30+AL31+AL32+AL33+AL34+AL35+AL36+AL37+AL38+AL39+AL40+AL41+AL42+AL43+AL44+AL45+AL46+AL47+AL48+AL49</f>
        <v>63147</v>
      </c>
      <c r="AM11" s="8">
        <v>0.25</v>
      </c>
      <c r="AN11" s="46"/>
      <c r="AO11" s="47"/>
      <c r="AP11" s="27">
        <f>AP30+AP31+AP32+AP33+AP34+AP35+AP36+AP37+AP38+AP39+AP40+AP41+AP42+AP43+AP44+AP45+AP46+AP47+AP48+AP49</f>
        <v>63147</v>
      </c>
      <c r="AQ11" s="26">
        <v>0.25</v>
      </c>
      <c r="AR11" s="37"/>
      <c r="AS11" s="43"/>
      <c r="AT11" s="27">
        <f>AT30+AT31+AT32+AT33+AT34+AT35+AT36+AT37+AT38+AT39+AT40+AT41+AT42+AT43+AT44+AT45+AT46+AT47+AT48+AT49</f>
        <v>63149</v>
      </c>
      <c r="AU11" s="26">
        <v>0.25</v>
      </c>
      <c r="AV11" s="44"/>
      <c r="AW11" s="44"/>
      <c r="AX11" s="23">
        <f>AX30+AX31+AX32+AX33+AX34+AX35+AX36+AX37+AX38+AX39+AX40+AX41+AX42+AX43+AX44+AX45+AX46+AX47+AX48+AX49</f>
        <v>252189</v>
      </c>
      <c r="AY11" s="26">
        <f t="shared" si="0"/>
        <v>0.99880000000000002</v>
      </c>
      <c r="AZ11" s="44"/>
      <c r="BA11" s="44"/>
      <c r="BB11" s="28"/>
    </row>
    <row r="12" spans="1:54" ht="57.75" customHeight="1" x14ac:dyDescent="0.2">
      <c r="A12" s="67" t="s">
        <v>68</v>
      </c>
      <c r="B12" s="67">
        <v>1.1000000000000001</v>
      </c>
      <c r="C12" s="33" t="s">
        <v>0</v>
      </c>
      <c r="D12" s="77" t="s">
        <v>132</v>
      </c>
      <c r="E12" s="74" t="s">
        <v>2</v>
      </c>
      <c r="F12" s="75" t="s">
        <v>3</v>
      </c>
      <c r="G12" s="76" t="s">
        <v>294</v>
      </c>
      <c r="H12" s="78" t="s">
        <v>295</v>
      </c>
      <c r="I12" s="76" t="s">
        <v>130</v>
      </c>
      <c r="J12" s="76" t="s">
        <v>4</v>
      </c>
      <c r="K12" s="35" t="s">
        <v>216</v>
      </c>
      <c r="L12" s="93" t="s">
        <v>131</v>
      </c>
      <c r="M12" s="123">
        <v>0</v>
      </c>
      <c r="N12" s="78" t="s">
        <v>206</v>
      </c>
      <c r="O12" s="67" t="s">
        <v>207</v>
      </c>
      <c r="P12" s="101" t="s">
        <v>166</v>
      </c>
      <c r="Q12" s="67" t="s">
        <v>208</v>
      </c>
      <c r="R12" s="67" t="s">
        <v>217</v>
      </c>
      <c r="S12" s="67" t="s">
        <v>67</v>
      </c>
      <c r="T12" s="67" t="s">
        <v>315</v>
      </c>
      <c r="U12" s="3">
        <v>6</v>
      </c>
      <c r="V12" s="12">
        <v>1</v>
      </c>
      <c r="W12" s="3">
        <v>6</v>
      </c>
      <c r="X12" s="33">
        <v>2020</v>
      </c>
      <c r="Y12" s="33">
        <v>2021</v>
      </c>
      <c r="Z12" s="32">
        <v>6</v>
      </c>
      <c r="AA12" s="64" t="s">
        <v>215</v>
      </c>
      <c r="AB12" s="36">
        <v>17609</v>
      </c>
      <c r="AC12" s="36">
        <v>17609</v>
      </c>
      <c r="AD12" s="36">
        <v>17609</v>
      </c>
      <c r="AE12" s="36">
        <v>0</v>
      </c>
      <c r="AF12" s="1">
        <v>6</v>
      </c>
      <c r="AG12" s="64" t="s">
        <v>214</v>
      </c>
      <c r="AH12" s="5">
        <v>0</v>
      </c>
      <c r="AI12" s="8">
        <v>0</v>
      </c>
      <c r="AJ12" s="48"/>
      <c r="AK12" s="38"/>
      <c r="AL12" s="2">
        <v>3</v>
      </c>
      <c r="AM12" s="8">
        <v>0.5</v>
      </c>
      <c r="AN12" s="41"/>
      <c r="AO12" s="46"/>
      <c r="AP12" s="2">
        <v>0</v>
      </c>
      <c r="AQ12" s="8">
        <v>0</v>
      </c>
      <c r="AR12" s="37"/>
      <c r="AS12" s="37"/>
      <c r="AT12" s="2">
        <v>3</v>
      </c>
      <c r="AU12" s="8">
        <v>0.5</v>
      </c>
      <c r="AV12" s="44"/>
      <c r="AW12" s="44"/>
      <c r="AX12" s="3">
        <v>6</v>
      </c>
      <c r="AY12" s="8">
        <f>AI12+AM12+AQ12+AU12</f>
        <v>1</v>
      </c>
      <c r="AZ12" s="44"/>
      <c r="BA12" s="44"/>
      <c r="BB12" s="4"/>
    </row>
    <row r="13" spans="1:54" ht="72" x14ac:dyDescent="0.2">
      <c r="A13" s="67" t="s">
        <v>68</v>
      </c>
      <c r="B13" s="67">
        <v>1.2</v>
      </c>
      <c r="C13" s="33" t="s">
        <v>0</v>
      </c>
      <c r="D13" s="77" t="s">
        <v>133</v>
      </c>
      <c r="E13" s="74" t="s">
        <v>2</v>
      </c>
      <c r="F13" s="75" t="s">
        <v>3</v>
      </c>
      <c r="G13" s="76" t="s">
        <v>250</v>
      </c>
      <c r="H13" s="78" t="s">
        <v>296</v>
      </c>
      <c r="I13" s="76" t="s">
        <v>130</v>
      </c>
      <c r="J13" s="76" t="s">
        <v>4</v>
      </c>
      <c r="K13" s="35" t="s">
        <v>216</v>
      </c>
      <c r="L13" s="93" t="s">
        <v>162</v>
      </c>
      <c r="M13" s="123">
        <v>50000</v>
      </c>
      <c r="N13" s="95" t="s">
        <v>84</v>
      </c>
      <c r="O13" s="95" t="s">
        <v>85</v>
      </c>
      <c r="P13" s="65" t="s">
        <v>335</v>
      </c>
      <c r="Q13" s="67" t="s">
        <v>208</v>
      </c>
      <c r="R13" s="67" t="s">
        <v>217</v>
      </c>
      <c r="S13" s="67" t="s">
        <v>67</v>
      </c>
      <c r="T13" s="67" t="s">
        <v>316</v>
      </c>
      <c r="U13" s="3">
        <v>1872</v>
      </c>
      <c r="V13" s="12">
        <v>1</v>
      </c>
      <c r="W13" s="3">
        <v>1872</v>
      </c>
      <c r="X13" s="33">
        <v>2020</v>
      </c>
      <c r="Y13" s="33">
        <v>2021</v>
      </c>
      <c r="Z13" s="49">
        <v>1872</v>
      </c>
      <c r="AA13" s="64" t="s">
        <v>215</v>
      </c>
      <c r="AB13" s="36">
        <v>17609</v>
      </c>
      <c r="AC13" s="36">
        <v>17609</v>
      </c>
      <c r="AD13" s="36">
        <v>17609</v>
      </c>
      <c r="AE13" s="36">
        <v>468</v>
      </c>
      <c r="AF13" s="1">
        <f>AX13-AE13</f>
        <v>1404</v>
      </c>
      <c r="AG13" s="64" t="s">
        <v>214</v>
      </c>
      <c r="AH13" s="5">
        <v>468</v>
      </c>
      <c r="AI13" s="8">
        <v>0.25</v>
      </c>
      <c r="AJ13" s="49"/>
      <c r="AK13" s="38"/>
      <c r="AL13" s="2">
        <v>468</v>
      </c>
      <c r="AM13" s="8">
        <v>0.25</v>
      </c>
      <c r="AN13" s="46"/>
      <c r="AO13" s="50"/>
      <c r="AP13" s="2">
        <v>468</v>
      </c>
      <c r="AQ13" s="8">
        <v>0.25</v>
      </c>
      <c r="AR13" s="33"/>
      <c r="AS13" s="50"/>
      <c r="AT13" s="2">
        <v>468</v>
      </c>
      <c r="AU13" s="8">
        <v>0.25</v>
      </c>
      <c r="AV13" s="33"/>
      <c r="AW13" s="51"/>
      <c r="AX13" s="3">
        <f>AH13+AL13+AP13+AT13</f>
        <v>1872</v>
      </c>
      <c r="AY13" s="8">
        <f t="shared" ref="AY13:AY49" si="1">AI13+AM13+AQ13+AU13</f>
        <v>1</v>
      </c>
      <c r="AZ13" s="33"/>
      <c r="BA13" s="50"/>
      <c r="BB13" s="4"/>
    </row>
    <row r="14" spans="1:54" ht="72.75" thickBot="1" x14ac:dyDescent="0.25">
      <c r="A14" s="67" t="s">
        <v>68</v>
      </c>
      <c r="B14" s="67">
        <v>1.3</v>
      </c>
      <c r="C14" s="33" t="s">
        <v>0</v>
      </c>
      <c r="D14" s="78" t="s">
        <v>168</v>
      </c>
      <c r="E14" s="74" t="s">
        <v>2</v>
      </c>
      <c r="F14" s="75" t="s">
        <v>3</v>
      </c>
      <c r="G14" s="76" t="s">
        <v>249</v>
      </c>
      <c r="H14" s="78" t="s">
        <v>271</v>
      </c>
      <c r="I14" s="76" t="s">
        <v>130</v>
      </c>
      <c r="J14" s="76" t="s">
        <v>4</v>
      </c>
      <c r="K14" s="35" t="s">
        <v>216</v>
      </c>
      <c r="L14" s="93" t="s">
        <v>131</v>
      </c>
      <c r="M14" s="123">
        <v>0</v>
      </c>
      <c r="N14" s="63" t="s">
        <v>167</v>
      </c>
      <c r="O14" s="101" t="s">
        <v>212</v>
      </c>
      <c r="P14" s="101" t="s">
        <v>169</v>
      </c>
      <c r="Q14" s="67" t="s">
        <v>208</v>
      </c>
      <c r="R14" s="67" t="s">
        <v>217</v>
      </c>
      <c r="S14" s="67" t="s">
        <v>67</v>
      </c>
      <c r="T14" s="67" t="s">
        <v>317</v>
      </c>
      <c r="U14" s="3">
        <v>4</v>
      </c>
      <c r="V14" s="12">
        <v>1</v>
      </c>
      <c r="W14" s="3">
        <v>4</v>
      </c>
      <c r="X14" s="33">
        <v>2020</v>
      </c>
      <c r="Y14" s="33">
        <v>2021</v>
      </c>
      <c r="Z14" s="49">
        <v>4</v>
      </c>
      <c r="AA14" s="67" t="s">
        <v>215</v>
      </c>
      <c r="AB14" s="36">
        <v>17609</v>
      </c>
      <c r="AC14" s="36">
        <v>17609</v>
      </c>
      <c r="AD14" s="36">
        <v>17609</v>
      </c>
      <c r="AE14" s="36">
        <v>0</v>
      </c>
      <c r="AF14" s="1">
        <v>4</v>
      </c>
      <c r="AG14" s="64" t="s">
        <v>214</v>
      </c>
      <c r="AH14" s="5">
        <v>0</v>
      </c>
      <c r="AI14" s="8">
        <v>0</v>
      </c>
      <c r="AJ14" s="49"/>
      <c r="AK14" s="38"/>
      <c r="AL14" s="2">
        <v>2</v>
      </c>
      <c r="AM14" s="8">
        <v>0.5</v>
      </c>
      <c r="AN14" s="33"/>
      <c r="AO14" s="50"/>
      <c r="AP14" s="2">
        <v>2</v>
      </c>
      <c r="AQ14" s="8">
        <v>0.5</v>
      </c>
      <c r="AR14" s="33"/>
      <c r="AS14" s="50"/>
      <c r="AT14" s="2">
        <v>0</v>
      </c>
      <c r="AU14" s="8">
        <v>0</v>
      </c>
      <c r="AV14" s="33"/>
      <c r="AW14" s="51"/>
      <c r="AX14" s="3">
        <f t="shared" ref="AX14:AX49" si="2">AH14+AL14+AP14+AT14</f>
        <v>4</v>
      </c>
      <c r="AY14" s="8">
        <f t="shared" si="1"/>
        <v>1</v>
      </c>
      <c r="AZ14" s="33"/>
      <c r="BA14" s="50"/>
      <c r="BB14" s="14"/>
    </row>
    <row r="15" spans="1:54" ht="72.75" thickBot="1" x14ac:dyDescent="0.25">
      <c r="A15" s="79" t="s">
        <v>68</v>
      </c>
      <c r="B15" s="79">
        <v>1.4</v>
      </c>
      <c r="C15" s="33" t="s">
        <v>0</v>
      </c>
      <c r="D15" s="80" t="s">
        <v>136</v>
      </c>
      <c r="E15" s="81" t="s">
        <v>2</v>
      </c>
      <c r="F15" s="82" t="s">
        <v>3</v>
      </c>
      <c r="G15" s="83" t="s">
        <v>248</v>
      </c>
      <c r="H15" s="90" t="s">
        <v>245</v>
      </c>
      <c r="I15" s="83" t="s">
        <v>130</v>
      </c>
      <c r="J15" s="83" t="s">
        <v>4</v>
      </c>
      <c r="K15" s="35" t="s">
        <v>216</v>
      </c>
      <c r="L15" s="94" t="s">
        <v>131</v>
      </c>
      <c r="M15" s="123">
        <v>168358.01</v>
      </c>
      <c r="N15" s="96" t="s">
        <v>156</v>
      </c>
      <c r="O15" s="124" t="s">
        <v>170</v>
      </c>
      <c r="P15" s="96" t="s">
        <v>171</v>
      </c>
      <c r="Q15" s="67" t="s">
        <v>208</v>
      </c>
      <c r="R15" s="67" t="s">
        <v>217</v>
      </c>
      <c r="S15" s="79" t="s">
        <v>67</v>
      </c>
      <c r="T15" s="67" t="s">
        <v>315</v>
      </c>
      <c r="U15" s="10">
        <v>68</v>
      </c>
      <c r="V15" s="13">
        <v>1</v>
      </c>
      <c r="W15" s="10">
        <v>68</v>
      </c>
      <c r="X15" s="33">
        <v>2020</v>
      </c>
      <c r="Y15" s="33">
        <v>2021</v>
      </c>
      <c r="Z15" s="49">
        <v>68</v>
      </c>
      <c r="AA15" s="64" t="s">
        <v>215</v>
      </c>
      <c r="AB15" s="36">
        <v>17609</v>
      </c>
      <c r="AC15" s="36">
        <v>17609</v>
      </c>
      <c r="AD15" s="36">
        <v>17609</v>
      </c>
      <c r="AE15" s="36">
        <v>17</v>
      </c>
      <c r="AF15" s="6">
        <f>AX15-17</f>
        <v>51</v>
      </c>
      <c r="AG15" s="64" t="s">
        <v>214</v>
      </c>
      <c r="AH15" s="5">
        <v>17</v>
      </c>
      <c r="AI15" s="9">
        <v>0.25</v>
      </c>
      <c r="AJ15" s="49"/>
      <c r="AK15" s="38"/>
      <c r="AL15" s="7">
        <v>17</v>
      </c>
      <c r="AM15" s="9">
        <v>0.25</v>
      </c>
      <c r="AN15" s="33"/>
      <c r="AO15" s="50"/>
      <c r="AP15" s="7">
        <v>17</v>
      </c>
      <c r="AQ15" s="9">
        <v>0.25</v>
      </c>
      <c r="AR15" s="33"/>
      <c r="AS15" s="50"/>
      <c r="AT15" s="7">
        <v>17</v>
      </c>
      <c r="AU15" s="9">
        <v>0.25</v>
      </c>
      <c r="AV15" s="33"/>
      <c r="AW15" s="51"/>
      <c r="AX15" s="10">
        <f t="shared" si="2"/>
        <v>68</v>
      </c>
      <c r="AY15" s="8">
        <f t="shared" si="1"/>
        <v>1</v>
      </c>
      <c r="AZ15" s="33"/>
      <c r="BA15" s="50"/>
      <c r="BB15" s="15" t="s">
        <v>108</v>
      </c>
    </row>
    <row r="16" spans="1:54" ht="72" x14ac:dyDescent="0.2">
      <c r="A16" s="67" t="s">
        <v>68</v>
      </c>
      <c r="B16" s="67">
        <v>1.5</v>
      </c>
      <c r="C16" s="33" t="s">
        <v>0</v>
      </c>
      <c r="D16" s="77" t="s">
        <v>163</v>
      </c>
      <c r="E16" s="74" t="s">
        <v>2</v>
      </c>
      <c r="F16" s="75" t="s">
        <v>3</v>
      </c>
      <c r="G16" s="84" t="s">
        <v>246</v>
      </c>
      <c r="H16" s="78" t="s">
        <v>247</v>
      </c>
      <c r="I16" s="76" t="s">
        <v>130</v>
      </c>
      <c r="J16" s="76" t="s">
        <v>4</v>
      </c>
      <c r="K16" s="35" t="s">
        <v>216</v>
      </c>
      <c r="L16" s="93" t="s">
        <v>131</v>
      </c>
      <c r="M16" s="123">
        <v>0</v>
      </c>
      <c r="N16" s="97" t="s">
        <v>86</v>
      </c>
      <c r="O16" s="95" t="s">
        <v>87</v>
      </c>
      <c r="P16" s="65" t="s">
        <v>336</v>
      </c>
      <c r="Q16" s="67" t="s">
        <v>208</v>
      </c>
      <c r="R16" s="67" t="s">
        <v>217</v>
      </c>
      <c r="S16" s="104" t="s">
        <v>67</v>
      </c>
      <c r="T16" s="104" t="s">
        <v>323</v>
      </c>
      <c r="U16" s="3">
        <v>54</v>
      </c>
      <c r="V16" s="12">
        <v>1</v>
      </c>
      <c r="W16" s="3">
        <v>54</v>
      </c>
      <c r="X16" s="33">
        <v>2020</v>
      </c>
      <c r="Y16" s="33">
        <v>2021</v>
      </c>
      <c r="Z16" s="49">
        <v>54</v>
      </c>
      <c r="AA16" s="64" t="s">
        <v>215</v>
      </c>
      <c r="AB16" s="36">
        <v>17609</v>
      </c>
      <c r="AC16" s="36">
        <v>17609</v>
      </c>
      <c r="AD16" s="36">
        <v>17609</v>
      </c>
      <c r="AE16" s="36">
        <v>0</v>
      </c>
      <c r="AF16" s="1">
        <v>54</v>
      </c>
      <c r="AG16" s="64" t="s">
        <v>214</v>
      </c>
      <c r="AH16" s="5">
        <v>0</v>
      </c>
      <c r="AI16" s="8">
        <v>0</v>
      </c>
      <c r="AJ16" s="49"/>
      <c r="AK16" s="38"/>
      <c r="AL16" s="2">
        <v>27</v>
      </c>
      <c r="AM16" s="8">
        <v>0.5</v>
      </c>
      <c r="AN16" s="33"/>
      <c r="AO16" s="50"/>
      <c r="AP16" s="2">
        <v>0</v>
      </c>
      <c r="AQ16" s="8">
        <v>0</v>
      </c>
      <c r="AR16" s="33"/>
      <c r="AS16" s="50"/>
      <c r="AT16" s="2">
        <v>27</v>
      </c>
      <c r="AU16" s="8">
        <v>0.5</v>
      </c>
      <c r="AV16" s="33"/>
      <c r="AW16" s="51"/>
      <c r="AX16" s="3">
        <f t="shared" si="2"/>
        <v>54</v>
      </c>
      <c r="AY16" s="8">
        <f t="shared" si="1"/>
        <v>1</v>
      </c>
      <c r="AZ16" s="33"/>
      <c r="BA16" s="50"/>
      <c r="BB16" s="16"/>
    </row>
    <row r="17" spans="1:54" ht="72.75" thickBot="1" x14ac:dyDescent="0.25">
      <c r="A17" s="67" t="s">
        <v>68</v>
      </c>
      <c r="B17" s="67">
        <v>2.1</v>
      </c>
      <c r="C17" s="33" t="s">
        <v>0</v>
      </c>
      <c r="D17" s="77" t="s">
        <v>178</v>
      </c>
      <c r="E17" s="74" t="s">
        <v>2</v>
      </c>
      <c r="F17" s="75" t="s">
        <v>3</v>
      </c>
      <c r="G17" s="85" t="s">
        <v>251</v>
      </c>
      <c r="H17" s="78" t="s">
        <v>159</v>
      </c>
      <c r="I17" s="76" t="s">
        <v>130</v>
      </c>
      <c r="J17" s="76" t="s">
        <v>7</v>
      </c>
      <c r="K17" s="35" t="s">
        <v>216</v>
      </c>
      <c r="L17" s="93" t="s">
        <v>131</v>
      </c>
      <c r="M17" s="123">
        <v>0</v>
      </c>
      <c r="N17" s="67" t="s">
        <v>172</v>
      </c>
      <c r="O17" s="67" t="s">
        <v>137</v>
      </c>
      <c r="P17" s="63" t="s">
        <v>173</v>
      </c>
      <c r="Q17" s="67" t="s">
        <v>208</v>
      </c>
      <c r="R17" s="67" t="s">
        <v>217</v>
      </c>
      <c r="S17" s="104" t="s">
        <v>67</v>
      </c>
      <c r="T17" s="104" t="s">
        <v>316</v>
      </c>
      <c r="U17" s="3">
        <v>1296</v>
      </c>
      <c r="V17" s="12">
        <v>1</v>
      </c>
      <c r="W17" s="3">
        <v>1296</v>
      </c>
      <c r="X17" s="33">
        <v>2020</v>
      </c>
      <c r="Y17" s="33">
        <v>2021</v>
      </c>
      <c r="Z17" s="49">
        <v>1296</v>
      </c>
      <c r="AA17" s="64" t="s">
        <v>215</v>
      </c>
      <c r="AB17" s="36">
        <v>17609</v>
      </c>
      <c r="AC17" s="36">
        <v>17609</v>
      </c>
      <c r="AD17" s="36">
        <v>17609</v>
      </c>
      <c r="AE17" s="36">
        <v>324</v>
      </c>
      <c r="AF17" s="1">
        <f>AX17-324</f>
        <v>972</v>
      </c>
      <c r="AG17" s="64" t="s">
        <v>214</v>
      </c>
      <c r="AH17" s="5">
        <v>324</v>
      </c>
      <c r="AI17" s="8">
        <v>0.25</v>
      </c>
      <c r="AJ17" s="49"/>
      <c r="AK17" s="38"/>
      <c r="AL17" s="2">
        <v>324</v>
      </c>
      <c r="AM17" s="8">
        <v>0.25</v>
      </c>
      <c r="AN17" s="33"/>
      <c r="AO17" s="50"/>
      <c r="AP17" s="2">
        <v>324</v>
      </c>
      <c r="AQ17" s="8">
        <v>0.25</v>
      </c>
      <c r="AR17" s="33"/>
      <c r="AS17" s="50"/>
      <c r="AT17" s="2">
        <v>324</v>
      </c>
      <c r="AU17" s="8">
        <v>0.25</v>
      </c>
      <c r="AV17" s="33"/>
      <c r="AW17" s="51"/>
      <c r="AX17" s="3">
        <f t="shared" si="2"/>
        <v>1296</v>
      </c>
      <c r="AY17" s="8">
        <f t="shared" si="1"/>
        <v>1</v>
      </c>
      <c r="AZ17" s="33"/>
      <c r="BA17" s="50"/>
      <c r="BB17" s="14"/>
    </row>
    <row r="18" spans="1:54" ht="72.75" thickBot="1" x14ac:dyDescent="0.25">
      <c r="A18" s="67" t="s">
        <v>68</v>
      </c>
      <c r="B18" s="67">
        <v>2.2000000000000002</v>
      </c>
      <c r="C18" s="33" t="s">
        <v>0</v>
      </c>
      <c r="D18" s="77" t="s">
        <v>138</v>
      </c>
      <c r="E18" s="74" t="s">
        <v>2</v>
      </c>
      <c r="F18" s="75" t="s">
        <v>3</v>
      </c>
      <c r="G18" s="85" t="s">
        <v>252</v>
      </c>
      <c r="H18" s="78" t="s">
        <v>253</v>
      </c>
      <c r="I18" s="76" t="s">
        <v>130</v>
      </c>
      <c r="J18" s="76" t="s">
        <v>7</v>
      </c>
      <c r="K18" s="35" t="s">
        <v>216</v>
      </c>
      <c r="L18" s="93" t="s">
        <v>177</v>
      </c>
      <c r="M18" s="123">
        <v>376368.17</v>
      </c>
      <c r="N18" s="78" t="s">
        <v>174</v>
      </c>
      <c r="O18" s="78" t="s">
        <v>175</v>
      </c>
      <c r="P18" s="67" t="s">
        <v>176</v>
      </c>
      <c r="Q18" s="67" t="s">
        <v>208</v>
      </c>
      <c r="R18" s="67" t="s">
        <v>217</v>
      </c>
      <c r="S18" s="104" t="s">
        <v>67</v>
      </c>
      <c r="T18" s="67" t="s">
        <v>315</v>
      </c>
      <c r="U18" s="3">
        <v>1000</v>
      </c>
      <c r="V18" s="12">
        <v>1</v>
      </c>
      <c r="W18" s="3">
        <v>1000</v>
      </c>
      <c r="X18" s="33">
        <v>2020</v>
      </c>
      <c r="Y18" s="33">
        <v>2021</v>
      </c>
      <c r="Z18" s="49">
        <v>1000</v>
      </c>
      <c r="AA18" s="64" t="s">
        <v>215</v>
      </c>
      <c r="AB18" s="36">
        <v>17609</v>
      </c>
      <c r="AC18" s="36">
        <v>17609</v>
      </c>
      <c r="AD18" s="36">
        <v>17609</v>
      </c>
      <c r="AE18" s="33">
        <v>0</v>
      </c>
      <c r="AF18" s="1">
        <v>100</v>
      </c>
      <c r="AG18" s="64" t="s">
        <v>214</v>
      </c>
      <c r="AH18" s="5">
        <v>0</v>
      </c>
      <c r="AI18" s="8">
        <v>0</v>
      </c>
      <c r="AJ18" s="49"/>
      <c r="AK18" s="38"/>
      <c r="AL18" s="2">
        <v>500</v>
      </c>
      <c r="AM18" s="8">
        <v>0.5</v>
      </c>
      <c r="AN18" s="33"/>
      <c r="AO18" s="50"/>
      <c r="AP18" s="2">
        <v>0</v>
      </c>
      <c r="AQ18" s="8">
        <v>0</v>
      </c>
      <c r="AR18" s="33"/>
      <c r="AS18" s="50"/>
      <c r="AT18" s="2">
        <v>500</v>
      </c>
      <c r="AU18" s="8">
        <v>0.5</v>
      </c>
      <c r="AV18" s="33"/>
      <c r="AW18" s="51"/>
      <c r="AX18" s="3">
        <f t="shared" si="2"/>
        <v>1000</v>
      </c>
      <c r="AY18" s="8">
        <f t="shared" si="1"/>
        <v>1</v>
      </c>
      <c r="AZ18" s="33"/>
      <c r="BA18" s="50"/>
      <c r="BB18" s="15" t="s">
        <v>108</v>
      </c>
    </row>
    <row r="19" spans="1:54" ht="72" x14ac:dyDescent="0.2">
      <c r="A19" s="67" t="s">
        <v>68</v>
      </c>
      <c r="B19" s="67">
        <v>3.1</v>
      </c>
      <c r="C19" s="33" t="s">
        <v>0</v>
      </c>
      <c r="D19" s="77" t="s">
        <v>129</v>
      </c>
      <c r="E19" s="74" t="s">
        <v>2</v>
      </c>
      <c r="F19" s="75" t="s">
        <v>3</v>
      </c>
      <c r="G19" s="85" t="s">
        <v>218</v>
      </c>
      <c r="H19" s="78" t="s">
        <v>254</v>
      </c>
      <c r="I19" s="76" t="s">
        <v>130</v>
      </c>
      <c r="J19" s="76" t="s">
        <v>10</v>
      </c>
      <c r="K19" s="35" t="s">
        <v>216</v>
      </c>
      <c r="L19" s="93" t="s">
        <v>131</v>
      </c>
      <c r="M19" s="123">
        <v>0</v>
      </c>
      <c r="N19" s="95" t="s">
        <v>69</v>
      </c>
      <c r="O19" s="95" t="s">
        <v>70</v>
      </c>
      <c r="P19" s="65" t="s">
        <v>71</v>
      </c>
      <c r="Q19" s="67" t="s">
        <v>208</v>
      </c>
      <c r="R19" s="67" t="s">
        <v>217</v>
      </c>
      <c r="S19" s="104" t="s">
        <v>67</v>
      </c>
      <c r="T19" s="104" t="s">
        <v>324</v>
      </c>
      <c r="U19" s="3">
        <v>1</v>
      </c>
      <c r="V19" s="12">
        <v>1</v>
      </c>
      <c r="W19" s="3">
        <v>1</v>
      </c>
      <c r="X19" s="33">
        <v>2020</v>
      </c>
      <c r="Y19" s="33">
        <v>2021</v>
      </c>
      <c r="Z19" s="49">
        <v>1</v>
      </c>
      <c r="AA19" s="67" t="s">
        <v>215</v>
      </c>
      <c r="AB19" s="36">
        <v>17609</v>
      </c>
      <c r="AC19" s="36">
        <v>17609</v>
      </c>
      <c r="AD19" s="36">
        <v>17609</v>
      </c>
      <c r="AE19" s="36">
        <v>0</v>
      </c>
      <c r="AF19" s="1">
        <v>1</v>
      </c>
      <c r="AG19" s="64" t="s">
        <v>214</v>
      </c>
      <c r="AH19" s="5">
        <v>0</v>
      </c>
      <c r="AI19" s="8">
        <v>0</v>
      </c>
      <c r="AJ19" s="49"/>
      <c r="AK19" s="38"/>
      <c r="AL19" s="2">
        <v>1</v>
      </c>
      <c r="AM19" s="8">
        <v>1</v>
      </c>
      <c r="AN19" s="33"/>
      <c r="AO19" s="50"/>
      <c r="AP19" s="2">
        <v>0</v>
      </c>
      <c r="AQ19" s="8">
        <v>0</v>
      </c>
      <c r="AR19" s="33"/>
      <c r="AS19" s="50"/>
      <c r="AT19" s="2"/>
      <c r="AU19" s="8">
        <v>0</v>
      </c>
      <c r="AV19" s="33"/>
      <c r="AW19" s="51"/>
      <c r="AX19" s="3">
        <f t="shared" si="2"/>
        <v>1</v>
      </c>
      <c r="AY19" s="8">
        <f t="shared" si="1"/>
        <v>1</v>
      </c>
      <c r="AZ19" s="33"/>
      <c r="BA19" s="50"/>
      <c r="BB19" s="16"/>
    </row>
    <row r="20" spans="1:54" ht="72" x14ac:dyDescent="0.2">
      <c r="A20" s="67" t="s">
        <v>68</v>
      </c>
      <c r="B20" s="67">
        <v>3.2</v>
      </c>
      <c r="C20" s="33" t="s">
        <v>0</v>
      </c>
      <c r="D20" s="77" t="s">
        <v>134</v>
      </c>
      <c r="E20" s="74" t="s">
        <v>2</v>
      </c>
      <c r="F20" s="75" t="s">
        <v>3</v>
      </c>
      <c r="G20" s="85" t="s">
        <v>219</v>
      </c>
      <c r="H20" s="91" t="s">
        <v>255</v>
      </c>
      <c r="I20" s="76" t="s">
        <v>130</v>
      </c>
      <c r="J20" s="76" t="s">
        <v>10</v>
      </c>
      <c r="K20" s="35" t="s">
        <v>216</v>
      </c>
      <c r="L20" s="93" t="s">
        <v>131</v>
      </c>
      <c r="M20" s="123">
        <v>36750</v>
      </c>
      <c r="N20" s="63" t="s">
        <v>181</v>
      </c>
      <c r="O20" s="63" t="s">
        <v>182</v>
      </c>
      <c r="P20" s="67" t="s">
        <v>183</v>
      </c>
      <c r="Q20" s="67" t="s">
        <v>208</v>
      </c>
      <c r="R20" s="67" t="s">
        <v>217</v>
      </c>
      <c r="S20" s="67" t="s">
        <v>77</v>
      </c>
      <c r="T20" s="67" t="s">
        <v>326</v>
      </c>
      <c r="U20" s="3">
        <v>2</v>
      </c>
      <c r="V20" s="12">
        <v>1</v>
      </c>
      <c r="W20" s="3">
        <v>2</v>
      </c>
      <c r="X20" s="33">
        <v>2020</v>
      </c>
      <c r="Y20" s="33">
        <v>2021</v>
      </c>
      <c r="Z20" s="49">
        <v>2</v>
      </c>
      <c r="AA20" s="64" t="s">
        <v>215</v>
      </c>
      <c r="AB20" s="36">
        <v>17609</v>
      </c>
      <c r="AC20" s="36">
        <v>17609</v>
      </c>
      <c r="AD20" s="36">
        <v>17609</v>
      </c>
      <c r="AE20" s="33">
        <v>0</v>
      </c>
      <c r="AF20" s="1">
        <v>2</v>
      </c>
      <c r="AG20" s="64" t="s">
        <v>214</v>
      </c>
      <c r="AH20" s="5">
        <v>0</v>
      </c>
      <c r="AI20" s="8">
        <v>0</v>
      </c>
      <c r="AJ20" s="49"/>
      <c r="AK20" s="38"/>
      <c r="AL20" s="2">
        <v>0</v>
      </c>
      <c r="AM20" s="8">
        <v>0</v>
      </c>
      <c r="AN20" s="33"/>
      <c r="AO20" s="50"/>
      <c r="AP20" s="2">
        <v>2</v>
      </c>
      <c r="AQ20" s="8">
        <v>1</v>
      </c>
      <c r="AR20" s="33"/>
      <c r="AS20" s="50"/>
      <c r="AT20" s="2">
        <v>0</v>
      </c>
      <c r="AU20" s="8">
        <v>0</v>
      </c>
      <c r="AV20" s="33"/>
      <c r="AW20" s="51"/>
      <c r="AX20" s="3">
        <f t="shared" si="2"/>
        <v>2</v>
      </c>
      <c r="AY20" s="8">
        <f t="shared" si="1"/>
        <v>1</v>
      </c>
      <c r="AZ20" s="33"/>
      <c r="BA20" s="50"/>
      <c r="BB20" s="4"/>
    </row>
    <row r="21" spans="1:54" ht="72" customHeight="1" x14ac:dyDescent="0.2">
      <c r="A21" s="67" t="s">
        <v>68</v>
      </c>
      <c r="B21" s="67">
        <v>3.4</v>
      </c>
      <c r="C21" s="33" t="s">
        <v>0</v>
      </c>
      <c r="D21" s="77" t="s">
        <v>135</v>
      </c>
      <c r="E21" s="74" t="s">
        <v>2</v>
      </c>
      <c r="F21" s="75" t="s">
        <v>3</v>
      </c>
      <c r="G21" s="85" t="s">
        <v>220</v>
      </c>
      <c r="H21" s="78" t="s">
        <v>256</v>
      </c>
      <c r="I21" s="76" t="s">
        <v>130</v>
      </c>
      <c r="J21" s="76" t="s">
        <v>10</v>
      </c>
      <c r="K21" s="35" t="s">
        <v>216</v>
      </c>
      <c r="L21" s="93" t="s">
        <v>131</v>
      </c>
      <c r="M21" s="123">
        <v>0</v>
      </c>
      <c r="N21" s="95" t="s">
        <v>79</v>
      </c>
      <c r="O21" s="95" t="s">
        <v>80</v>
      </c>
      <c r="P21" s="65" t="s">
        <v>81</v>
      </c>
      <c r="Q21" s="67" t="s">
        <v>208</v>
      </c>
      <c r="R21" s="67" t="s">
        <v>217</v>
      </c>
      <c r="S21" s="104" t="s">
        <v>67</v>
      </c>
      <c r="T21" s="67" t="s">
        <v>324</v>
      </c>
      <c r="U21" s="3">
        <v>840</v>
      </c>
      <c r="V21" s="12">
        <v>1</v>
      </c>
      <c r="W21" s="3">
        <v>840</v>
      </c>
      <c r="X21" s="33">
        <v>2020</v>
      </c>
      <c r="Y21" s="33">
        <v>2021</v>
      </c>
      <c r="Z21" s="49">
        <v>840</v>
      </c>
      <c r="AA21" s="64" t="s">
        <v>215</v>
      </c>
      <c r="AB21" s="36">
        <v>17609</v>
      </c>
      <c r="AC21" s="36">
        <v>17609</v>
      </c>
      <c r="AD21" s="36">
        <v>17609</v>
      </c>
      <c r="AE21" s="33">
        <v>210</v>
      </c>
      <c r="AF21" s="1">
        <f>AX21-AE21</f>
        <v>630</v>
      </c>
      <c r="AG21" s="64" t="s">
        <v>214</v>
      </c>
      <c r="AH21" s="5">
        <v>210</v>
      </c>
      <c r="AI21" s="8">
        <v>0.25</v>
      </c>
      <c r="AJ21" s="49"/>
      <c r="AK21" s="38"/>
      <c r="AL21" s="2">
        <v>210</v>
      </c>
      <c r="AM21" s="8">
        <v>0.25</v>
      </c>
      <c r="AN21" s="33"/>
      <c r="AO21" s="50"/>
      <c r="AP21" s="2">
        <v>210</v>
      </c>
      <c r="AQ21" s="8">
        <v>0.25</v>
      </c>
      <c r="AR21" s="33"/>
      <c r="AS21" s="50"/>
      <c r="AT21" s="2">
        <v>210</v>
      </c>
      <c r="AU21" s="8">
        <v>0.25</v>
      </c>
      <c r="AV21" s="33"/>
      <c r="AW21" s="51"/>
      <c r="AX21" s="3">
        <f t="shared" si="2"/>
        <v>840</v>
      </c>
      <c r="AY21" s="8">
        <f t="shared" si="1"/>
        <v>1</v>
      </c>
      <c r="AZ21" s="33"/>
      <c r="BA21" s="50"/>
      <c r="BB21" s="4"/>
    </row>
    <row r="22" spans="1:54" ht="72" customHeight="1" thickBot="1" x14ac:dyDescent="0.25">
      <c r="A22" s="67" t="s">
        <v>68</v>
      </c>
      <c r="B22" s="67">
        <v>3.5</v>
      </c>
      <c r="C22" s="33" t="s">
        <v>0</v>
      </c>
      <c r="D22" s="77" t="s">
        <v>258</v>
      </c>
      <c r="E22" s="74" t="s">
        <v>2</v>
      </c>
      <c r="F22" s="75" t="s">
        <v>3</v>
      </c>
      <c r="G22" s="85" t="s">
        <v>259</v>
      </c>
      <c r="H22" s="78" t="s">
        <v>257</v>
      </c>
      <c r="I22" s="76" t="s">
        <v>130</v>
      </c>
      <c r="J22" s="76" t="s">
        <v>10</v>
      </c>
      <c r="K22" s="35" t="s">
        <v>216</v>
      </c>
      <c r="L22" s="93" t="s">
        <v>131</v>
      </c>
      <c r="M22" s="123">
        <v>0</v>
      </c>
      <c r="N22" s="95" t="s">
        <v>72</v>
      </c>
      <c r="O22" s="95" t="s">
        <v>72</v>
      </c>
      <c r="P22" s="65" t="s">
        <v>73</v>
      </c>
      <c r="Q22" s="67" t="s">
        <v>208</v>
      </c>
      <c r="R22" s="67" t="s">
        <v>217</v>
      </c>
      <c r="S22" s="104" t="s">
        <v>67</v>
      </c>
      <c r="T22" s="104" t="s">
        <v>324</v>
      </c>
      <c r="U22" s="3">
        <v>6</v>
      </c>
      <c r="V22" s="12">
        <v>1</v>
      </c>
      <c r="W22" s="3">
        <v>6</v>
      </c>
      <c r="X22" s="33">
        <v>2020</v>
      </c>
      <c r="Y22" s="33">
        <v>2021</v>
      </c>
      <c r="Z22" s="49">
        <v>6</v>
      </c>
      <c r="AA22" s="64" t="s">
        <v>215</v>
      </c>
      <c r="AB22" s="36">
        <v>17609</v>
      </c>
      <c r="AC22" s="36">
        <v>17609</v>
      </c>
      <c r="AD22" s="36">
        <v>17609</v>
      </c>
      <c r="AE22" s="33">
        <v>0</v>
      </c>
      <c r="AF22" s="1">
        <v>0</v>
      </c>
      <c r="AG22" s="64" t="s">
        <v>214</v>
      </c>
      <c r="AH22" s="5">
        <v>0</v>
      </c>
      <c r="AI22" s="8">
        <v>0</v>
      </c>
      <c r="AJ22" s="52"/>
      <c r="AK22" s="38"/>
      <c r="AL22" s="2">
        <v>2</v>
      </c>
      <c r="AM22" s="8">
        <v>0.33300000000000002</v>
      </c>
      <c r="AN22" s="33"/>
      <c r="AO22" s="50"/>
      <c r="AP22" s="2">
        <v>2</v>
      </c>
      <c r="AQ22" s="8">
        <v>0.33300000000000002</v>
      </c>
      <c r="AR22" s="33"/>
      <c r="AS22" s="50"/>
      <c r="AT22" s="2">
        <v>2</v>
      </c>
      <c r="AU22" s="8">
        <v>0.33</v>
      </c>
      <c r="AV22" s="33"/>
      <c r="AW22" s="51"/>
      <c r="AX22" s="3">
        <f t="shared" si="2"/>
        <v>6</v>
      </c>
      <c r="AY22" s="8">
        <f t="shared" si="1"/>
        <v>0.996</v>
      </c>
      <c r="AZ22" s="33"/>
      <c r="BA22" s="50"/>
      <c r="BB22" s="14"/>
    </row>
    <row r="23" spans="1:54" ht="72" customHeight="1" thickBot="1" x14ac:dyDescent="0.25">
      <c r="A23" s="67" t="s">
        <v>68</v>
      </c>
      <c r="B23" s="67">
        <v>3.6</v>
      </c>
      <c r="C23" s="33" t="s">
        <v>0</v>
      </c>
      <c r="D23" s="77" t="s">
        <v>180</v>
      </c>
      <c r="E23" s="74" t="s">
        <v>2</v>
      </c>
      <c r="F23" s="75" t="s">
        <v>3</v>
      </c>
      <c r="G23" s="85" t="s">
        <v>221</v>
      </c>
      <c r="H23" s="78" t="s">
        <v>160</v>
      </c>
      <c r="I23" s="76" t="s">
        <v>130</v>
      </c>
      <c r="J23" s="76" t="s">
        <v>10</v>
      </c>
      <c r="K23" s="35" t="s">
        <v>216</v>
      </c>
      <c r="L23" s="93" t="s">
        <v>131</v>
      </c>
      <c r="M23" s="123">
        <v>0</v>
      </c>
      <c r="N23" s="95" t="s">
        <v>72</v>
      </c>
      <c r="O23" s="95" t="s">
        <v>72</v>
      </c>
      <c r="P23" s="65" t="s">
        <v>73</v>
      </c>
      <c r="Q23" s="67" t="s">
        <v>208</v>
      </c>
      <c r="R23" s="67" t="s">
        <v>217</v>
      </c>
      <c r="S23" s="104" t="s">
        <v>67</v>
      </c>
      <c r="T23" s="104" t="s">
        <v>324</v>
      </c>
      <c r="U23" s="3">
        <v>1296</v>
      </c>
      <c r="V23" s="12">
        <v>1</v>
      </c>
      <c r="W23" s="3">
        <v>1296</v>
      </c>
      <c r="X23" s="33">
        <v>2020</v>
      </c>
      <c r="Y23" s="33">
        <v>2021</v>
      </c>
      <c r="Z23" s="49">
        <v>1296</v>
      </c>
      <c r="AA23" s="64" t="s">
        <v>215</v>
      </c>
      <c r="AB23" s="36">
        <v>17609</v>
      </c>
      <c r="AC23" s="36">
        <v>17609</v>
      </c>
      <c r="AD23" s="36">
        <v>17609</v>
      </c>
      <c r="AE23" s="33">
        <v>324</v>
      </c>
      <c r="AF23" s="1">
        <f>AX23-AE23</f>
        <v>972</v>
      </c>
      <c r="AG23" s="64" t="s">
        <v>214</v>
      </c>
      <c r="AH23" s="5">
        <v>324</v>
      </c>
      <c r="AI23" s="8">
        <v>0.25</v>
      </c>
      <c r="AJ23" s="49"/>
      <c r="AK23" s="38"/>
      <c r="AL23" s="2">
        <v>324</v>
      </c>
      <c r="AM23" s="8">
        <v>0.25</v>
      </c>
      <c r="AN23" s="33"/>
      <c r="AO23" s="50"/>
      <c r="AP23" s="2">
        <v>324</v>
      </c>
      <c r="AQ23" s="8">
        <v>0.25</v>
      </c>
      <c r="AR23" s="33"/>
      <c r="AS23" s="50"/>
      <c r="AT23" s="2">
        <v>324</v>
      </c>
      <c r="AU23" s="8">
        <v>0.25</v>
      </c>
      <c r="AV23" s="33"/>
      <c r="AW23" s="51"/>
      <c r="AX23" s="3">
        <f>AH23+AL23+AP23+AT23</f>
        <v>1296</v>
      </c>
      <c r="AY23" s="8">
        <f t="shared" si="1"/>
        <v>1</v>
      </c>
      <c r="AZ23" s="33"/>
      <c r="BA23" s="50"/>
      <c r="BB23" s="21"/>
    </row>
    <row r="24" spans="1:54" ht="72" customHeight="1" thickBot="1" x14ac:dyDescent="0.25">
      <c r="A24" s="79" t="s">
        <v>68</v>
      </c>
      <c r="B24" s="79">
        <v>3.7</v>
      </c>
      <c r="C24" s="33" t="s">
        <v>0</v>
      </c>
      <c r="D24" s="80" t="s">
        <v>128</v>
      </c>
      <c r="E24" s="81" t="s">
        <v>2</v>
      </c>
      <c r="F24" s="82" t="s">
        <v>3</v>
      </c>
      <c r="G24" s="86" t="s">
        <v>222</v>
      </c>
      <c r="H24" s="90" t="s">
        <v>260</v>
      </c>
      <c r="I24" s="83" t="s">
        <v>130</v>
      </c>
      <c r="J24" s="83" t="s">
        <v>10</v>
      </c>
      <c r="K24" s="35" t="s">
        <v>216</v>
      </c>
      <c r="L24" s="94" t="s">
        <v>131</v>
      </c>
      <c r="M24" s="123">
        <v>11741609.68</v>
      </c>
      <c r="N24" s="98" t="s">
        <v>74</v>
      </c>
      <c r="O24" s="98" t="s">
        <v>75</v>
      </c>
      <c r="P24" s="103" t="s">
        <v>76</v>
      </c>
      <c r="Q24" s="67" t="s">
        <v>208</v>
      </c>
      <c r="R24" s="67" t="s">
        <v>217</v>
      </c>
      <c r="S24" s="105" t="s">
        <v>77</v>
      </c>
      <c r="T24" s="105" t="s">
        <v>324</v>
      </c>
      <c r="U24" s="132">
        <v>4889595.25</v>
      </c>
      <c r="V24" s="13">
        <v>1</v>
      </c>
      <c r="W24" s="132">
        <v>6580.4290000000001</v>
      </c>
      <c r="X24" s="33">
        <v>2020</v>
      </c>
      <c r="Y24" s="33">
        <v>2021</v>
      </c>
      <c r="Z24" s="49">
        <v>11741609.68</v>
      </c>
      <c r="AA24" s="67" t="s">
        <v>215</v>
      </c>
      <c r="AB24" s="36">
        <v>17609</v>
      </c>
      <c r="AC24" s="36">
        <v>17609</v>
      </c>
      <c r="AD24" s="36">
        <v>17609</v>
      </c>
      <c r="AE24" s="33">
        <v>2335402.42</v>
      </c>
      <c r="AF24" s="6">
        <v>0</v>
      </c>
      <c r="AG24" s="64" t="s">
        <v>214</v>
      </c>
      <c r="AH24" s="125">
        <v>2335402.42</v>
      </c>
      <c r="AI24" s="9">
        <v>0.1988</v>
      </c>
      <c r="AJ24" s="49"/>
      <c r="AK24" s="38"/>
      <c r="AL24" s="128">
        <v>3535402.42</v>
      </c>
      <c r="AM24" s="9">
        <v>0.3</v>
      </c>
      <c r="AN24" s="33"/>
      <c r="AO24" s="50"/>
      <c r="AP24" s="128">
        <v>3335402.42</v>
      </c>
      <c r="AQ24" s="9">
        <v>0.28000000000000003</v>
      </c>
      <c r="AR24" s="33"/>
      <c r="AS24" s="50"/>
      <c r="AT24" s="126">
        <v>2535402.42</v>
      </c>
      <c r="AU24" s="9">
        <v>0.22</v>
      </c>
      <c r="AV24" s="33"/>
      <c r="AW24" s="51"/>
      <c r="AX24" s="130">
        <f>AH24+AL24+AP24+AT24</f>
        <v>11741609.68</v>
      </c>
      <c r="AY24" s="8">
        <f t="shared" si="1"/>
        <v>0.99880000000000002</v>
      </c>
      <c r="AZ24" s="33"/>
      <c r="BA24" s="50"/>
      <c r="BB24" s="15" t="s">
        <v>78</v>
      </c>
    </row>
    <row r="25" spans="1:54" ht="72" customHeight="1" thickBot="1" x14ac:dyDescent="0.25">
      <c r="A25" s="67" t="s">
        <v>68</v>
      </c>
      <c r="B25" s="67">
        <v>3.8</v>
      </c>
      <c r="C25" s="33" t="s">
        <v>0</v>
      </c>
      <c r="D25" s="77" t="s">
        <v>139</v>
      </c>
      <c r="E25" s="74" t="s">
        <v>2</v>
      </c>
      <c r="F25" s="75" t="s">
        <v>3</v>
      </c>
      <c r="G25" s="85" t="s">
        <v>223</v>
      </c>
      <c r="H25" s="78" t="s">
        <v>261</v>
      </c>
      <c r="I25" s="76" t="s">
        <v>130</v>
      </c>
      <c r="J25" s="76" t="s">
        <v>10</v>
      </c>
      <c r="K25" s="35" t="s">
        <v>216</v>
      </c>
      <c r="L25" s="93" t="s">
        <v>131</v>
      </c>
      <c r="M25" s="123">
        <v>0</v>
      </c>
      <c r="N25" s="95" t="s">
        <v>88</v>
      </c>
      <c r="O25" s="95" t="s">
        <v>89</v>
      </c>
      <c r="P25" s="65" t="s">
        <v>90</v>
      </c>
      <c r="Q25" s="67" t="s">
        <v>208</v>
      </c>
      <c r="R25" s="67" t="s">
        <v>217</v>
      </c>
      <c r="S25" s="104" t="s">
        <v>67</v>
      </c>
      <c r="T25" s="104" t="s">
        <v>324</v>
      </c>
      <c r="U25" s="3">
        <v>174960</v>
      </c>
      <c r="V25" s="12">
        <v>1</v>
      </c>
      <c r="W25" s="3">
        <v>174960</v>
      </c>
      <c r="X25" s="33">
        <v>2020</v>
      </c>
      <c r="Y25" s="33">
        <v>2021</v>
      </c>
      <c r="Z25" s="49">
        <v>174960</v>
      </c>
      <c r="AA25" s="64" t="s">
        <v>215</v>
      </c>
      <c r="AB25" s="36">
        <v>17609</v>
      </c>
      <c r="AC25" s="36">
        <v>17609</v>
      </c>
      <c r="AD25" s="36">
        <v>17609</v>
      </c>
      <c r="AE25" s="33">
        <v>43740</v>
      </c>
      <c r="AF25" s="1">
        <f t="shared" ref="AF25:AF49" si="3">AX25-AE25</f>
        <v>131220</v>
      </c>
      <c r="AG25" s="64" t="s">
        <v>214</v>
      </c>
      <c r="AH25" s="5">
        <v>43740</v>
      </c>
      <c r="AI25" s="8">
        <v>0.25</v>
      </c>
      <c r="AJ25" s="49"/>
      <c r="AK25" s="38"/>
      <c r="AL25" s="127">
        <v>43740</v>
      </c>
      <c r="AM25" s="8">
        <v>0.25</v>
      </c>
      <c r="AN25" s="33"/>
      <c r="AO25" s="50"/>
      <c r="AP25" s="2">
        <v>43740</v>
      </c>
      <c r="AQ25" s="8">
        <v>0.25</v>
      </c>
      <c r="AR25" s="33"/>
      <c r="AS25" s="50"/>
      <c r="AT25" s="2">
        <v>43740</v>
      </c>
      <c r="AU25" s="8">
        <v>0.25</v>
      </c>
      <c r="AV25" s="33"/>
      <c r="AW25" s="51"/>
      <c r="AX25" s="3">
        <f>AH25+AL25+AP25+AT25</f>
        <v>174960</v>
      </c>
      <c r="AY25" s="8">
        <f t="shared" si="1"/>
        <v>1</v>
      </c>
      <c r="AZ25" s="33"/>
      <c r="BA25" s="50"/>
      <c r="BB25" s="137"/>
    </row>
    <row r="26" spans="1:54" ht="72.75" thickBot="1" x14ac:dyDescent="0.25">
      <c r="A26" s="67" t="s">
        <v>68</v>
      </c>
      <c r="B26" s="67">
        <v>3.9</v>
      </c>
      <c r="C26" s="33" t="s">
        <v>0</v>
      </c>
      <c r="D26" s="77" t="s">
        <v>161</v>
      </c>
      <c r="E26" s="74" t="s">
        <v>2</v>
      </c>
      <c r="F26" s="75" t="s">
        <v>3</v>
      </c>
      <c r="G26" s="85" t="s">
        <v>224</v>
      </c>
      <c r="H26" s="78" t="s">
        <v>262</v>
      </c>
      <c r="I26" s="76" t="s">
        <v>130</v>
      </c>
      <c r="J26" s="76" t="s">
        <v>10</v>
      </c>
      <c r="K26" s="35" t="s">
        <v>216</v>
      </c>
      <c r="L26" s="93" t="s">
        <v>131</v>
      </c>
      <c r="M26" s="123">
        <v>0</v>
      </c>
      <c r="N26" s="95" t="s">
        <v>82</v>
      </c>
      <c r="O26" s="95" t="s">
        <v>83</v>
      </c>
      <c r="P26" s="65" t="s">
        <v>337</v>
      </c>
      <c r="Q26" s="67" t="s">
        <v>208</v>
      </c>
      <c r="R26" s="67" t="s">
        <v>217</v>
      </c>
      <c r="S26" s="104" t="s">
        <v>67</v>
      </c>
      <c r="T26" s="104" t="s">
        <v>324</v>
      </c>
      <c r="U26" s="3">
        <v>324</v>
      </c>
      <c r="V26" s="12">
        <v>1</v>
      </c>
      <c r="W26" s="3">
        <v>324</v>
      </c>
      <c r="X26" s="33">
        <v>2020</v>
      </c>
      <c r="Y26" s="33">
        <v>2021</v>
      </c>
      <c r="Z26" s="49">
        <v>324</v>
      </c>
      <c r="AA26" s="64" t="s">
        <v>215</v>
      </c>
      <c r="AB26" s="36">
        <v>17609</v>
      </c>
      <c r="AC26" s="36">
        <v>17609</v>
      </c>
      <c r="AD26" s="36">
        <v>17609</v>
      </c>
      <c r="AE26" s="33">
        <v>81</v>
      </c>
      <c r="AF26" s="1">
        <f t="shared" si="3"/>
        <v>243</v>
      </c>
      <c r="AG26" s="64" t="s">
        <v>214</v>
      </c>
      <c r="AH26" s="5">
        <v>81</v>
      </c>
      <c r="AI26" s="8">
        <v>0.25</v>
      </c>
      <c r="AJ26" s="49"/>
      <c r="AK26" s="38"/>
      <c r="AL26" s="2">
        <v>81</v>
      </c>
      <c r="AM26" s="8">
        <v>0.25</v>
      </c>
      <c r="AN26" s="33"/>
      <c r="AO26" s="50"/>
      <c r="AP26" s="2">
        <v>81</v>
      </c>
      <c r="AQ26" s="8">
        <v>0.25</v>
      </c>
      <c r="AR26" s="33"/>
      <c r="AS26" s="50"/>
      <c r="AT26" s="2">
        <v>81</v>
      </c>
      <c r="AU26" s="8">
        <v>0.25</v>
      </c>
      <c r="AV26" s="33"/>
      <c r="AW26" s="51"/>
      <c r="AX26" s="3">
        <f>AH26+AL26+AP26+AT26</f>
        <v>324</v>
      </c>
      <c r="AY26" s="8">
        <f t="shared" si="1"/>
        <v>1</v>
      </c>
      <c r="AZ26" s="33"/>
      <c r="BA26" s="50"/>
      <c r="BB26" s="21"/>
    </row>
    <row r="27" spans="1:54" ht="72.75" thickBot="1" x14ac:dyDescent="0.25">
      <c r="A27" s="67" t="s">
        <v>68</v>
      </c>
      <c r="B27" s="67">
        <v>4.0999999999999996</v>
      </c>
      <c r="C27" s="33" t="s">
        <v>0</v>
      </c>
      <c r="D27" s="87" t="s">
        <v>239</v>
      </c>
      <c r="E27" s="74" t="s">
        <v>2</v>
      </c>
      <c r="F27" s="75" t="s">
        <v>3</v>
      </c>
      <c r="G27" s="85" t="s">
        <v>240</v>
      </c>
      <c r="H27" s="78" t="s">
        <v>253</v>
      </c>
      <c r="I27" s="76" t="s">
        <v>130</v>
      </c>
      <c r="J27" s="76" t="s">
        <v>4</v>
      </c>
      <c r="K27" s="35" t="s">
        <v>216</v>
      </c>
      <c r="L27" s="93" t="s">
        <v>131</v>
      </c>
      <c r="M27" s="123">
        <v>300627.33</v>
      </c>
      <c r="N27" s="95" t="s">
        <v>198</v>
      </c>
      <c r="O27" s="95" t="s">
        <v>199</v>
      </c>
      <c r="P27" s="67" t="s">
        <v>201</v>
      </c>
      <c r="Q27" s="67" t="s">
        <v>208</v>
      </c>
      <c r="R27" s="67" t="s">
        <v>217</v>
      </c>
      <c r="S27" s="104" t="s">
        <v>67</v>
      </c>
      <c r="T27" s="67" t="s">
        <v>315</v>
      </c>
      <c r="U27" s="3">
        <v>500</v>
      </c>
      <c r="V27" s="12">
        <v>1</v>
      </c>
      <c r="W27" s="3">
        <v>500</v>
      </c>
      <c r="X27" s="33">
        <v>2020</v>
      </c>
      <c r="Y27" s="33">
        <v>2021</v>
      </c>
      <c r="Z27" s="49">
        <v>500</v>
      </c>
      <c r="AA27" s="67" t="s">
        <v>215</v>
      </c>
      <c r="AB27" s="36">
        <v>17609</v>
      </c>
      <c r="AC27" s="36">
        <v>17609</v>
      </c>
      <c r="AD27" s="36">
        <v>17609</v>
      </c>
      <c r="AE27" s="33">
        <v>125</v>
      </c>
      <c r="AF27" s="1">
        <f t="shared" si="3"/>
        <v>375</v>
      </c>
      <c r="AG27" s="64" t="s">
        <v>214</v>
      </c>
      <c r="AH27" s="5">
        <v>125</v>
      </c>
      <c r="AI27" s="8">
        <v>0.25</v>
      </c>
      <c r="AJ27" s="49"/>
      <c r="AK27" s="38"/>
      <c r="AL27" s="2">
        <v>125</v>
      </c>
      <c r="AM27" s="8">
        <v>0.25</v>
      </c>
      <c r="AN27" s="33"/>
      <c r="AO27" s="50"/>
      <c r="AP27" s="2">
        <v>125</v>
      </c>
      <c r="AQ27" s="8">
        <v>0.25</v>
      </c>
      <c r="AR27" s="33"/>
      <c r="AS27" s="50"/>
      <c r="AT27" s="2">
        <v>125</v>
      </c>
      <c r="AU27" s="8">
        <v>0.25</v>
      </c>
      <c r="AV27" s="33"/>
      <c r="AW27" s="51"/>
      <c r="AX27" s="3">
        <f t="shared" ref="AX27:AX40" si="4">AH27+AL27+AP27+AT27</f>
        <v>500</v>
      </c>
      <c r="AY27" s="8">
        <f t="shared" si="1"/>
        <v>1</v>
      </c>
      <c r="AZ27" s="33"/>
      <c r="BA27" s="50"/>
      <c r="BB27" s="137"/>
    </row>
    <row r="28" spans="1:54" ht="72" customHeight="1" thickBot="1" x14ac:dyDescent="0.25">
      <c r="A28" s="67" t="s">
        <v>68</v>
      </c>
      <c r="B28" s="67">
        <v>4.2</v>
      </c>
      <c r="C28" s="33" t="s">
        <v>0</v>
      </c>
      <c r="D28" s="78" t="s">
        <v>238</v>
      </c>
      <c r="E28" s="74" t="s">
        <v>2</v>
      </c>
      <c r="F28" s="75" t="s">
        <v>3</v>
      </c>
      <c r="G28" s="85" t="s">
        <v>263</v>
      </c>
      <c r="H28" s="78" t="s">
        <v>264</v>
      </c>
      <c r="I28" s="76" t="s">
        <v>130</v>
      </c>
      <c r="J28" s="76" t="s">
        <v>4</v>
      </c>
      <c r="K28" s="35" t="s">
        <v>216</v>
      </c>
      <c r="L28" s="93" t="s">
        <v>131</v>
      </c>
      <c r="M28" s="123">
        <v>150000</v>
      </c>
      <c r="N28" s="95" t="s">
        <v>305</v>
      </c>
      <c r="O28" s="95" t="s">
        <v>200</v>
      </c>
      <c r="P28" s="67" t="s">
        <v>202</v>
      </c>
      <c r="Q28" s="67" t="s">
        <v>208</v>
      </c>
      <c r="R28" s="67" t="s">
        <v>217</v>
      </c>
      <c r="S28" s="104" t="s">
        <v>67</v>
      </c>
      <c r="T28" s="67" t="s">
        <v>315</v>
      </c>
      <c r="U28" s="3">
        <v>50</v>
      </c>
      <c r="V28" s="12">
        <v>1</v>
      </c>
      <c r="W28" s="3">
        <v>50</v>
      </c>
      <c r="X28" s="33">
        <v>2020</v>
      </c>
      <c r="Y28" s="33">
        <v>2021</v>
      </c>
      <c r="Z28" s="49">
        <v>50</v>
      </c>
      <c r="AA28" s="67" t="s">
        <v>215</v>
      </c>
      <c r="AB28" s="36">
        <v>17609</v>
      </c>
      <c r="AC28" s="36">
        <v>17609</v>
      </c>
      <c r="AD28" s="36">
        <v>17609</v>
      </c>
      <c r="AE28" s="33">
        <v>10</v>
      </c>
      <c r="AF28" s="1">
        <f t="shared" si="3"/>
        <v>40</v>
      </c>
      <c r="AG28" s="64" t="s">
        <v>214</v>
      </c>
      <c r="AH28" s="5">
        <v>10</v>
      </c>
      <c r="AI28" s="8">
        <v>0.2</v>
      </c>
      <c r="AJ28" s="49"/>
      <c r="AK28" s="38"/>
      <c r="AL28" s="2">
        <v>15</v>
      </c>
      <c r="AM28" s="8">
        <v>0.3</v>
      </c>
      <c r="AN28" s="33"/>
      <c r="AO28" s="50"/>
      <c r="AP28" s="2">
        <v>15</v>
      </c>
      <c r="AQ28" s="8">
        <v>0.3</v>
      </c>
      <c r="AR28" s="33"/>
      <c r="AS28" s="50"/>
      <c r="AT28" s="2">
        <v>10</v>
      </c>
      <c r="AU28" s="8">
        <v>0.2</v>
      </c>
      <c r="AV28" s="33"/>
      <c r="AW28" s="51"/>
      <c r="AX28" s="3">
        <f t="shared" si="4"/>
        <v>50</v>
      </c>
      <c r="AY28" s="8">
        <f t="shared" si="1"/>
        <v>1</v>
      </c>
      <c r="AZ28" s="33"/>
      <c r="BA28" s="50"/>
      <c r="BB28" s="15" t="s">
        <v>108</v>
      </c>
    </row>
    <row r="29" spans="1:54" ht="72" customHeight="1" thickBot="1" x14ac:dyDescent="0.25">
      <c r="A29" s="67" t="s">
        <v>68</v>
      </c>
      <c r="B29" s="67">
        <v>4.3</v>
      </c>
      <c r="C29" s="33" t="s">
        <v>0</v>
      </c>
      <c r="D29" s="87" t="s">
        <v>165</v>
      </c>
      <c r="E29" s="74" t="s">
        <v>2</v>
      </c>
      <c r="F29" s="75" t="s">
        <v>3</v>
      </c>
      <c r="G29" s="85" t="s">
        <v>225</v>
      </c>
      <c r="H29" s="78" t="s">
        <v>265</v>
      </c>
      <c r="I29" s="76" t="s">
        <v>130</v>
      </c>
      <c r="J29" s="76" t="s">
        <v>4</v>
      </c>
      <c r="K29" s="35" t="s">
        <v>216</v>
      </c>
      <c r="L29" s="93" t="s">
        <v>131</v>
      </c>
      <c r="M29" s="123">
        <v>307721.87</v>
      </c>
      <c r="N29" s="78" t="s">
        <v>203</v>
      </c>
      <c r="O29" s="78" t="s">
        <v>204</v>
      </c>
      <c r="P29" s="67" t="s">
        <v>205</v>
      </c>
      <c r="Q29" s="67" t="s">
        <v>208</v>
      </c>
      <c r="R29" s="67" t="s">
        <v>217</v>
      </c>
      <c r="S29" s="104" t="s">
        <v>67</v>
      </c>
      <c r="T29" s="67" t="s">
        <v>315</v>
      </c>
      <c r="U29" s="3">
        <v>144</v>
      </c>
      <c r="V29" s="12">
        <v>1</v>
      </c>
      <c r="W29" s="3">
        <v>144</v>
      </c>
      <c r="X29" s="33">
        <v>2020</v>
      </c>
      <c r="Y29" s="33">
        <v>2021</v>
      </c>
      <c r="Z29" s="49">
        <v>144</v>
      </c>
      <c r="AA29" s="67" t="s">
        <v>215</v>
      </c>
      <c r="AB29" s="36">
        <v>17609</v>
      </c>
      <c r="AC29" s="36">
        <v>17609</v>
      </c>
      <c r="AD29" s="36">
        <v>17609</v>
      </c>
      <c r="AE29" s="33">
        <v>36</v>
      </c>
      <c r="AF29" s="1">
        <f t="shared" si="3"/>
        <v>108</v>
      </c>
      <c r="AG29" s="115" t="s">
        <v>214</v>
      </c>
      <c r="AH29" s="5">
        <v>36</v>
      </c>
      <c r="AI29" s="8">
        <v>0.25</v>
      </c>
      <c r="AJ29" s="49"/>
      <c r="AK29" s="114"/>
      <c r="AL29" s="2">
        <v>36</v>
      </c>
      <c r="AM29" s="8">
        <v>0.25</v>
      </c>
      <c r="AN29" s="33"/>
      <c r="AO29" s="113"/>
      <c r="AP29" s="2">
        <v>36</v>
      </c>
      <c r="AQ29" s="8">
        <v>0.25</v>
      </c>
      <c r="AR29" s="33"/>
      <c r="AS29" s="50"/>
      <c r="AT29" s="2">
        <v>36</v>
      </c>
      <c r="AU29" s="8">
        <v>0.25</v>
      </c>
      <c r="AV29" s="33"/>
      <c r="AW29" s="51"/>
      <c r="AX29" s="3">
        <f t="shared" si="4"/>
        <v>144</v>
      </c>
      <c r="AY29" s="8">
        <f t="shared" si="1"/>
        <v>1</v>
      </c>
      <c r="AZ29" s="33"/>
      <c r="BA29" s="50"/>
      <c r="BB29" s="21"/>
    </row>
    <row r="30" spans="1:54" ht="50.25" customHeight="1" thickBot="1" x14ac:dyDescent="0.25">
      <c r="A30" s="67" t="s">
        <v>68</v>
      </c>
      <c r="B30" s="67">
        <v>5.0999999999999996</v>
      </c>
      <c r="C30" s="33" t="s">
        <v>0</v>
      </c>
      <c r="D30" s="77" t="s">
        <v>155</v>
      </c>
      <c r="E30" s="74" t="s">
        <v>14</v>
      </c>
      <c r="F30" s="75" t="s">
        <v>15</v>
      </c>
      <c r="G30" s="76" t="s">
        <v>226</v>
      </c>
      <c r="H30" s="78" t="s">
        <v>266</v>
      </c>
      <c r="I30" s="76" t="s">
        <v>130</v>
      </c>
      <c r="J30" s="76" t="s">
        <v>17</v>
      </c>
      <c r="K30" s="35" t="s">
        <v>216</v>
      </c>
      <c r="L30" s="93" t="s">
        <v>131</v>
      </c>
      <c r="M30" s="123">
        <v>0</v>
      </c>
      <c r="N30" s="99" t="s">
        <v>93</v>
      </c>
      <c r="O30" s="95" t="s">
        <v>94</v>
      </c>
      <c r="P30" s="65" t="s">
        <v>338</v>
      </c>
      <c r="Q30" s="67" t="s">
        <v>208</v>
      </c>
      <c r="R30" s="67" t="s">
        <v>217</v>
      </c>
      <c r="S30" s="104" t="s">
        <v>67</v>
      </c>
      <c r="T30" s="104" t="s">
        <v>319</v>
      </c>
      <c r="U30" s="3">
        <v>1</v>
      </c>
      <c r="V30" s="12">
        <v>1</v>
      </c>
      <c r="W30" s="3">
        <v>1</v>
      </c>
      <c r="X30" s="33">
        <v>2020</v>
      </c>
      <c r="Y30" s="33">
        <v>2021</v>
      </c>
      <c r="Z30" s="54">
        <v>1</v>
      </c>
      <c r="AA30" s="67" t="s">
        <v>215</v>
      </c>
      <c r="AB30" s="36">
        <v>17609</v>
      </c>
      <c r="AC30" s="36">
        <v>17609</v>
      </c>
      <c r="AD30" s="36">
        <v>17609</v>
      </c>
      <c r="AE30" s="33">
        <v>1</v>
      </c>
      <c r="AF30" s="1">
        <f t="shared" si="3"/>
        <v>0</v>
      </c>
      <c r="AG30" s="64" t="s">
        <v>214</v>
      </c>
      <c r="AH30" s="5">
        <v>1</v>
      </c>
      <c r="AI30" s="8">
        <v>1</v>
      </c>
      <c r="AJ30" s="112"/>
      <c r="AK30" s="108"/>
      <c r="AL30" s="2">
        <v>0</v>
      </c>
      <c r="AM30" s="8">
        <v>0</v>
      </c>
      <c r="AN30" s="112"/>
      <c r="AO30" s="109"/>
      <c r="AP30" s="2">
        <v>0</v>
      </c>
      <c r="AQ30" s="8">
        <v>0</v>
      </c>
      <c r="AR30" s="107"/>
      <c r="AS30" s="109"/>
      <c r="AT30" s="2">
        <v>0</v>
      </c>
      <c r="AU30" s="8">
        <v>0</v>
      </c>
      <c r="AV30" s="107"/>
      <c r="AW30" s="109"/>
      <c r="AX30" s="3">
        <f t="shared" si="4"/>
        <v>1</v>
      </c>
      <c r="AY30" s="8">
        <f t="shared" si="1"/>
        <v>1</v>
      </c>
      <c r="AZ30" s="107"/>
      <c r="BA30" s="116"/>
      <c r="BB30" s="21"/>
    </row>
    <row r="31" spans="1:54" ht="50.85" customHeight="1" thickBot="1" x14ac:dyDescent="0.25">
      <c r="A31" s="67" t="s">
        <v>68</v>
      </c>
      <c r="B31" s="67">
        <v>5.2</v>
      </c>
      <c r="C31" s="33" t="s">
        <v>0</v>
      </c>
      <c r="D31" s="77" t="s">
        <v>147</v>
      </c>
      <c r="E31" s="74" t="s">
        <v>14</v>
      </c>
      <c r="F31" s="75" t="s">
        <v>15</v>
      </c>
      <c r="G31" s="76" t="s">
        <v>298</v>
      </c>
      <c r="H31" s="78" t="s">
        <v>267</v>
      </c>
      <c r="I31" s="76" t="s">
        <v>130</v>
      </c>
      <c r="J31" s="76" t="s">
        <v>17</v>
      </c>
      <c r="K31" s="35" t="s">
        <v>216</v>
      </c>
      <c r="L31" s="93" t="s">
        <v>131</v>
      </c>
      <c r="M31" s="123">
        <v>0</v>
      </c>
      <c r="N31" s="99" t="s">
        <v>95</v>
      </c>
      <c r="O31" s="95" t="s">
        <v>96</v>
      </c>
      <c r="P31" s="65" t="s">
        <v>339</v>
      </c>
      <c r="Q31" s="67" t="s">
        <v>208</v>
      </c>
      <c r="R31" s="67" t="s">
        <v>217</v>
      </c>
      <c r="S31" s="104" t="s">
        <v>67</v>
      </c>
      <c r="T31" s="67" t="s">
        <v>318</v>
      </c>
      <c r="U31" s="3">
        <v>124964</v>
      </c>
      <c r="V31" s="12">
        <v>1</v>
      </c>
      <c r="W31" s="3">
        <v>124964</v>
      </c>
      <c r="X31" s="34">
        <v>2020</v>
      </c>
      <c r="Y31" s="34">
        <v>2021</v>
      </c>
      <c r="Z31" s="56">
        <v>124964</v>
      </c>
      <c r="AA31" s="67" t="s">
        <v>215</v>
      </c>
      <c r="AB31" s="36">
        <v>17609</v>
      </c>
      <c r="AC31" s="36">
        <v>17609</v>
      </c>
      <c r="AD31" s="36">
        <v>17609</v>
      </c>
      <c r="AE31" s="34">
        <v>31241</v>
      </c>
      <c r="AF31" s="1">
        <f t="shared" si="3"/>
        <v>93723</v>
      </c>
      <c r="AG31" s="64" t="s">
        <v>214</v>
      </c>
      <c r="AH31" s="5">
        <v>31241</v>
      </c>
      <c r="AI31" s="8">
        <v>0.25</v>
      </c>
      <c r="AJ31" s="106"/>
      <c r="AK31" s="106"/>
      <c r="AL31" s="5">
        <v>31241</v>
      </c>
      <c r="AM31" s="8">
        <v>0.25</v>
      </c>
      <c r="AN31" s="106"/>
      <c r="AO31" s="106"/>
      <c r="AP31" s="5">
        <v>31241</v>
      </c>
      <c r="AQ31" s="8">
        <v>0.25</v>
      </c>
      <c r="AR31" s="34"/>
      <c r="AS31" s="111"/>
      <c r="AT31" s="5">
        <v>31241</v>
      </c>
      <c r="AU31" s="8">
        <v>0.25</v>
      </c>
      <c r="AV31" s="34"/>
      <c r="AW31" s="111"/>
      <c r="AX31" s="3">
        <f t="shared" si="4"/>
        <v>124964</v>
      </c>
      <c r="AY31" s="8">
        <f t="shared" si="1"/>
        <v>1</v>
      </c>
      <c r="AZ31" s="34"/>
      <c r="BA31" s="110"/>
      <c r="BB31" s="137"/>
    </row>
    <row r="32" spans="1:54" ht="50.85" customHeight="1" thickBot="1" x14ac:dyDescent="0.25">
      <c r="A32" s="67" t="s">
        <v>68</v>
      </c>
      <c r="B32" s="67">
        <v>5.3</v>
      </c>
      <c r="C32" s="33" t="s">
        <v>0</v>
      </c>
      <c r="D32" s="77" t="s">
        <v>140</v>
      </c>
      <c r="E32" s="74" t="s">
        <v>14</v>
      </c>
      <c r="F32" s="75" t="s">
        <v>15</v>
      </c>
      <c r="G32" s="76" t="s">
        <v>227</v>
      </c>
      <c r="H32" s="78" t="s">
        <v>267</v>
      </c>
      <c r="I32" s="76" t="s">
        <v>130</v>
      </c>
      <c r="J32" s="76" t="s">
        <v>17</v>
      </c>
      <c r="K32" s="35" t="s">
        <v>216</v>
      </c>
      <c r="L32" s="93" t="s">
        <v>131</v>
      </c>
      <c r="M32" s="123">
        <v>0</v>
      </c>
      <c r="N32" s="95" t="s">
        <v>97</v>
      </c>
      <c r="O32" s="95" t="s">
        <v>98</v>
      </c>
      <c r="P32" s="65" t="s">
        <v>340</v>
      </c>
      <c r="Q32" s="67" t="s">
        <v>208</v>
      </c>
      <c r="R32" s="67" t="s">
        <v>217</v>
      </c>
      <c r="S32" s="104" t="s">
        <v>67</v>
      </c>
      <c r="T32" s="67" t="s">
        <v>319</v>
      </c>
      <c r="U32" s="3">
        <v>80000</v>
      </c>
      <c r="V32" s="12">
        <v>1</v>
      </c>
      <c r="W32" s="3">
        <v>80000</v>
      </c>
      <c r="X32" s="34">
        <v>2020</v>
      </c>
      <c r="Y32" s="34">
        <v>2021</v>
      </c>
      <c r="Z32" s="56">
        <v>80000</v>
      </c>
      <c r="AA32" s="67" t="s">
        <v>215</v>
      </c>
      <c r="AB32" s="36">
        <v>17609</v>
      </c>
      <c r="AC32" s="36">
        <v>17609</v>
      </c>
      <c r="AD32" s="36">
        <v>17609</v>
      </c>
      <c r="AE32" s="34">
        <v>20000</v>
      </c>
      <c r="AF32" s="1">
        <f t="shared" si="3"/>
        <v>60000</v>
      </c>
      <c r="AG32" s="64" t="s">
        <v>214</v>
      </c>
      <c r="AH32" s="5">
        <v>20000</v>
      </c>
      <c r="AI32" s="8">
        <v>0.25</v>
      </c>
      <c r="AJ32" s="34"/>
      <c r="AK32" s="34"/>
      <c r="AL32" s="2">
        <v>20000</v>
      </c>
      <c r="AM32" s="8">
        <v>0.25</v>
      </c>
      <c r="AN32" s="34"/>
      <c r="AO32" s="34"/>
      <c r="AP32" s="2">
        <v>20000</v>
      </c>
      <c r="AQ32" s="8">
        <v>0.25</v>
      </c>
      <c r="AR32" s="34"/>
      <c r="AS32" s="111"/>
      <c r="AT32" s="2">
        <v>20000</v>
      </c>
      <c r="AU32" s="8">
        <v>0.25</v>
      </c>
      <c r="AV32" s="34"/>
      <c r="AW32" s="111"/>
      <c r="AX32" s="3">
        <f t="shared" si="4"/>
        <v>80000</v>
      </c>
      <c r="AY32" s="8">
        <f t="shared" si="1"/>
        <v>1</v>
      </c>
      <c r="AZ32" s="34"/>
      <c r="BA32" s="110"/>
      <c r="BB32" s="15" t="s">
        <v>108</v>
      </c>
    </row>
    <row r="33" spans="1:54" ht="50.85" customHeight="1" x14ac:dyDescent="0.2">
      <c r="A33" s="67" t="s">
        <v>68</v>
      </c>
      <c r="B33" s="67">
        <v>5.4</v>
      </c>
      <c r="C33" s="33" t="s">
        <v>0</v>
      </c>
      <c r="D33" s="77" t="s">
        <v>141</v>
      </c>
      <c r="E33" s="74" t="s">
        <v>14</v>
      </c>
      <c r="F33" s="75" t="s">
        <v>15</v>
      </c>
      <c r="G33" s="76" t="s">
        <v>228</v>
      </c>
      <c r="H33" s="78" t="s">
        <v>268</v>
      </c>
      <c r="I33" s="76" t="s">
        <v>130</v>
      </c>
      <c r="J33" s="76" t="s">
        <v>17</v>
      </c>
      <c r="K33" s="35" t="s">
        <v>216</v>
      </c>
      <c r="L33" s="93" t="s">
        <v>131</v>
      </c>
      <c r="M33" s="123">
        <v>0</v>
      </c>
      <c r="N33" s="95" t="s">
        <v>99</v>
      </c>
      <c r="O33" s="95" t="s">
        <v>100</v>
      </c>
      <c r="P33" s="65" t="s">
        <v>101</v>
      </c>
      <c r="Q33" s="67" t="s">
        <v>208</v>
      </c>
      <c r="R33" s="67" t="s">
        <v>217</v>
      </c>
      <c r="S33" s="67" t="s">
        <v>77</v>
      </c>
      <c r="T33" s="67" t="s">
        <v>319</v>
      </c>
      <c r="U33" s="3">
        <v>31388</v>
      </c>
      <c r="V33" s="12">
        <v>1</v>
      </c>
      <c r="W33" s="3">
        <v>31388</v>
      </c>
      <c r="X33" s="34">
        <v>2020</v>
      </c>
      <c r="Y33" s="34">
        <v>2021</v>
      </c>
      <c r="Z33" s="56">
        <v>31388</v>
      </c>
      <c r="AA33" s="67" t="s">
        <v>215</v>
      </c>
      <c r="AB33" s="36">
        <v>17609</v>
      </c>
      <c r="AC33" s="36">
        <v>17609</v>
      </c>
      <c r="AD33" s="36">
        <v>17609</v>
      </c>
      <c r="AE33" s="34">
        <v>7847</v>
      </c>
      <c r="AF33" s="1">
        <f t="shared" si="3"/>
        <v>23541</v>
      </c>
      <c r="AG33" s="64" t="s">
        <v>214</v>
      </c>
      <c r="AH33" s="5">
        <v>7847</v>
      </c>
      <c r="AI33" s="8">
        <v>0.25</v>
      </c>
      <c r="AJ33" s="34"/>
      <c r="AK33" s="34"/>
      <c r="AL33" s="5">
        <v>7847</v>
      </c>
      <c r="AM33" s="8">
        <v>0.25</v>
      </c>
      <c r="AN33" s="34"/>
      <c r="AO33" s="34"/>
      <c r="AP33" s="5">
        <v>7847</v>
      </c>
      <c r="AQ33" s="8">
        <v>0.25</v>
      </c>
      <c r="AR33" s="34"/>
      <c r="AS33" s="111"/>
      <c r="AT33" s="5">
        <v>7847</v>
      </c>
      <c r="AU33" s="8">
        <v>0.25</v>
      </c>
      <c r="AV33" s="34"/>
      <c r="AW33" s="111"/>
      <c r="AX33" s="3">
        <f t="shared" si="4"/>
        <v>31388</v>
      </c>
      <c r="AY33" s="8">
        <f t="shared" si="1"/>
        <v>1</v>
      </c>
      <c r="AZ33" s="34"/>
      <c r="BA33" s="110"/>
      <c r="BB33" s="17" t="s">
        <v>108</v>
      </c>
    </row>
    <row r="34" spans="1:54" ht="50.85" customHeight="1" x14ac:dyDescent="0.2">
      <c r="A34" s="67" t="s">
        <v>68</v>
      </c>
      <c r="B34" s="67">
        <v>5.5</v>
      </c>
      <c r="C34" s="33" t="s">
        <v>0</v>
      </c>
      <c r="D34" s="77" t="s">
        <v>142</v>
      </c>
      <c r="E34" s="74" t="s">
        <v>14</v>
      </c>
      <c r="F34" s="75" t="s">
        <v>15</v>
      </c>
      <c r="G34" s="76" t="s">
        <v>269</v>
      </c>
      <c r="H34" s="78" t="s">
        <v>270</v>
      </c>
      <c r="I34" s="76" t="s">
        <v>130</v>
      </c>
      <c r="J34" s="76" t="s">
        <v>17</v>
      </c>
      <c r="K34" s="35" t="s">
        <v>216</v>
      </c>
      <c r="L34" s="93" t="s">
        <v>131</v>
      </c>
      <c r="M34" s="123">
        <v>0</v>
      </c>
      <c r="N34" s="95" t="s">
        <v>102</v>
      </c>
      <c r="O34" s="95" t="s">
        <v>103</v>
      </c>
      <c r="P34" s="65" t="s">
        <v>104</v>
      </c>
      <c r="Q34" s="67" t="s">
        <v>208</v>
      </c>
      <c r="R34" s="67" t="s">
        <v>217</v>
      </c>
      <c r="S34" s="67" t="s">
        <v>77</v>
      </c>
      <c r="T34" s="67" t="s">
        <v>319</v>
      </c>
      <c r="U34" s="3">
        <v>1530</v>
      </c>
      <c r="V34" s="12">
        <v>1</v>
      </c>
      <c r="W34" s="3">
        <v>1530</v>
      </c>
      <c r="X34" s="34">
        <v>2020</v>
      </c>
      <c r="Y34" s="34">
        <v>2021</v>
      </c>
      <c r="Z34" s="56">
        <v>1530</v>
      </c>
      <c r="AA34" s="67" t="s">
        <v>215</v>
      </c>
      <c r="AB34" s="36">
        <v>17609</v>
      </c>
      <c r="AC34" s="36">
        <v>17609</v>
      </c>
      <c r="AD34" s="36">
        <v>17609</v>
      </c>
      <c r="AE34" s="34">
        <v>0</v>
      </c>
      <c r="AF34" s="1">
        <f t="shared" si="3"/>
        <v>1530</v>
      </c>
      <c r="AG34" s="64" t="s">
        <v>214</v>
      </c>
      <c r="AH34" s="5">
        <v>0</v>
      </c>
      <c r="AI34" s="8">
        <v>0</v>
      </c>
      <c r="AJ34" s="120"/>
      <c r="AK34" s="120"/>
      <c r="AL34" s="2">
        <v>510</v>
      </c>
      <c r="AM34" s="8">
        <v>0.33300000000000002</v>
      </c>
      <c r="AN34" s="120"/>
      <c r="AO34" s="120"/>
      <c r="AP34" s="2">
        <v>510</v>
      </c>
      <c r="AQ34" s="8">
        <v>0.33300000000000002</v>
      </c>
      <c r="AR34" s="120"/>
      <c r="AS34" s="121"/>
      <c r="AT34" s="2">
        <v>510</v>
      </c>
      <c r="AU34" s="8">
        <v>0.33300000000000002</v>
      </c>
      <c r="AV34" s="34"/>
      <c r="AW34" s="111"/>
      <c r="AX34" s="3">
        <f t="shared" si="4"/>
        <v>1530</v>
      </c>
      <c r="AY34" s="8">
        <f t="shared" si="1"/>
        <v>0.99900000000000011</v>
      </c>
      <c r="AZ34" s="34"/>
      <c r="BA34" s="110"/>
      <c r="BB34" s="18" t="s">
        <v>108</v>
      </c>
    </row>
    <row r="35" spans="1:54" ht="50.85" customHeight="1" x14ac:dyDescent="0.2">
      <c r="A35" s="67" t="s">
        <v>68</v>
      </c>
      <c r="B35" s="67">
        <v>5.6</v>
      </c>
      <c r="C35" s="33" t="s">
        <v>0</v>
      </c>
      <c r="D35" s="77" t="s">
        <v>143</v>
      </c>
      <c r="E35" s="74" t="s">
        <v>14</v>
      </c>
      <c r="F35" s="75" t="s">
        <v>15</v>
      </c>
      <c r="G35" s="76" t="s">
        <v>272</v>
      </c>
      <c r="H35" s="78" t="s">
        <v>273</v>
      </c>
      <c r="I35" s="76" t="s">
        <v>130</v>
      </c>
      <c r="J35" s="76" t="s">
        <v>17</v>
      </c>
      <c r="K35" s="35" t="s">
        <v>216</v>
      </c>
      <c r="L35" s="93" t="s">
        <v>131</v>
      </c>
      <c r="M35" s="123">
        <v>0</v>
      </c>
      <c r="N35" s="95" t="s">
        <v>105</v>
      </c>
      <c r="O35" s="95" t="s">
        <v>106</v>
      </c>
      <c r="P35" s="65" t="s">
        <v>107</v>
      </c>
      <c r="Q35" s="67" t="s">
        <v>208</v>
      </c>
      <c r="R35" s="67" t="s">
        <v>217</v>
      </c>
      <c r="S35" s="104" t="s">
        <v>67</v>
      </c>
      <c r="T35" s="67" t="s">
        <v>319</v>
      </c>
      <c r="U35" s="3">
        <v>250</v>
      </c>
      <c r="V35" s="12">
        <v>1</v>
      </c>
      <c r="W35" s="3">
        <v>250</v>
      </c>
      <c r="X35" s="34">
        <v>2020</v>
      </c>
      <c r="Y35" s="34">
        <v>2021</v>
      </c>
      <c r="Z35" s="56">
        <v>250</v>
      </c>
      <c r="AA35" s="67" t="s">
        <v>215</v>
      </c>
      <c r="AB35" s="36">
        <v>17609</v>
      </c>
      <c r="AC35" s="36">
        <v>17609</v>
      </c>
      <c r="AD35" s="36">
        <v>17609</v>
      </c>
      <c r="AE35" s="34">
        <v>68</v>
      </c>
      <c r="AF35" s="1">
        <f t="shared" si="3"/>
        <v>182</v>
      </c>
      <c r="AG35" s="64" t="s">
        <v>214</v>
      </c>
      <c r="AH35" s="5">
        <v>68</v>
      </c>
      <c r="AI35" s="8">
        <v>0.27</v>
      </c>
      <c r="AJ35" s="34"/>
      <c r="AK35" s="34"/>
      <c r="AL35" s="2">
        <v>60</v>
      </c>
      <c r="AM35" s="8">
        <v>0.24</v>
      </c>
      <c r="AN35" s="34"/>
      <c r="AO35" s="34"/>
      <c r="AP35" s="2">
        <v>60</v>
      </c>
      <c r="AQ35" s="8">
        <v>0.24</v>
      </c>
      <c r="AR35" s="34"/>
      <c r="AS35" s="111"/>
      <c r="AT35" s="2">
        <v>62</v>
      </c>
      <c r="AU35" s="8">
        <v>0.25</v>
      </c>
      <c r="AV35" s="34"/>
      <c r="AW35" s="111"/>
      <c r="AX35" s="3">
        <f>AH35+AL35+AP35+AT35</f>
        <v>250</v>
      </c>
      <c r="AY35" s="8">
        <f t="shared" si="1"/>
        <v>1</v>
      </c>
      <c r="AZ35" s="34"/>
      <c r="BA35" s="110"/>
      <c r="BB35" s="18" t="s">
        <v>108</v>
      </c>
    </row>
    <row r="36" spans="1:54" ht="50.85" customHeight="1" x14ac:dyDescent="0.2">
      <c r="A36" s="67" t="s">
        <v>68</v>
      </c>
      <c r="B36" s="67">
        <v>5.7</v>
      </c>
      <c r="C36" s="33" t="s">
        <v>0</v>
      </c>
      <c r="D36" s="77" t="s">
        <v>274</v>
      </c>
      <c r="E36" s="74" t="s">
        <v>14</v>
      </c>
      <c r="F36" s="75" t="s">
        <v>15</v>
      </c>
      <c r="G36" s="76" t="s">
        <v>229</v>
      </c>
      <c r="H36" s="67" t="s">
        <v>275</v>
      </c>
      <c r="I36" s="76" t="s">
        <v>130</v>
      </c>
      <c r="J36" s="76" t="s">
        <v>17</v>
      </c>
      <c r="K36" s="35" t="s">
        <v>216</v>
      </c>
      <c r="L36" s="93" t="s">
        <v>131</v>
      </c>
      <c r="M36" s="123">
        <v>0</v>
      </c>
      <c r="N36" s="95" t="s">
        <v>123</v>
      </c>
      <c r="O36" s="95" t="s">
        <v>124</v>
      </c>
      <c r="P36" s="65" t="s">
        <v>125</v>
      </c>
      <c r="Q36" s="67" t="s">
        <v>208</v>
      </c>
      <c r="R36" s="67" t="s">
        <v>217</v>
      </c>
      <c r="S36" s="67" t="s">
        <v>77</v>
      </c>
      <c r="T36" s="67" t="s">
        <v>325</v>
      </c>
      <c r="U36" s="3">
        <v>9600</v>
      </c>
      <c r="V36" s="12">
        <v>1</v>
      </c>
      <c r="W36" s="3">
        <v>9600</v>
      </c>
      <c r="X36" s="34">
        <v>2020</v>
      </c>
      <c r="Y36" s="34">
        <v>2021</v>
      </c>
      <c r="Z36" s="56">
        <v>9600</v>
      </c>
      <c r="AA36" s="67" t="s">
        <v>215</v>
      </c>
      <c r="AB36" s="36">
        <v>17609</v>
      </c>
      <c r="AC36" s="36">
        <v>17609</v>
      </c>
      <c r="AD36" s="36">
        <v>17609</v>
      </c>
      <c r="AE36" s="34">
        <v>2400</v>
      </c>
      <c r="AF36" s="1">
        <f t="shared" si="3"/>
        <v>7200</v>
      </c>
      <c r="AG36" s="64" t="s">
        <v>214</v>
      </c>
      <c r="AH36" s="5">
        <v>2400</v>
      </c>
      <c r="AI36" s="8">
        <v>0.25</v>
      </c>
      <c r="AJ36" s="34"/>
      <c r="AK36" s="34"/>
      <c r="AL36" s="2">
        <v>2400</v>
      </c>
      <c r="AM36" s="8">
        <v>0.25</v>
      </c>
      <c r="AN36" s="34"/>
      <c r="AO36" s="34"/>
      <c r="AP36" s="2">
        <v>2400</v>
      </c>
      <c r="AQ36" s="8">
        <v>0.25</v>
      </c>
      <c r="AR36" s="34"/>
      <c r="AS36" s="111"/>
      <c r="AT36" s="2">
        <v>2400</v>
      </c>
      <c r="AU36" s="8">
        <v>0.25</v>
      </c>
      <c r="AV36" s="34"/>
      <c r="AW36" s="111"/>
      <c r="AX36" s="3">
        <f t="shared" si="4"/>
        <v>9600</v>
      </c>
      <c r="AY36" s="8">
        <f t="shared" si="1"/>
        <v>1</v>
      </c>
      <c r="AZ36" s="34"/>
      <c r="BA36" s="110"/>
      <c r="BB36" s="18" t="s">
        <v>108</v>
      </c>
    </row>
    <row r="37" spans="1:54" ht="50.85" customHeight="1" x14ac:dyDescent="0.2">
      <c r="A37" s="67" t="s">
        <v>68</v>
      </c>
      <c r="B37" s="67">
        <v>5.8</v>
      </c>
      <c r="C37" s="33" t="s">
        <v>0</v>
      </c>
      <c r="D37" s="77" t="s">
        <v>179</v>
      </c>
      <c r="E37" s="74" t="s">
        <v>14</v>
      </c>
      <c r="F37" s="75" t="s">
        <v>15</v>
      </c>
      <c r="G37" s="76" t="s">
        <v>230</v>
      </c>
      <c r="H37" s="78" t="s">
        <v>276</v>
      </c>
      <c r="I37" s="76" t="s">
        <v>130</v>
      </c>
      <c r="J37" s="76" t="s">
        <v>17</v>
      </c>
      <c r="K37" s="35" t="s">
        <v>216</v>
      </c>
      <c r="L37" s="93" t="s">
        <v>131</v>
      </c>
      <c r="M37" s="123">
        <v>0</v>
      </c>
      <c r="N37" s="95" t="s">
        <v>196</v>
      </c>
      <c r="O37" s="95" t="s">
        <v>197</v>
      </c>
      <c r="P37" s="65" t="s">
        <v>341</v>
      </c>
      <c r="Q37" s="67" t="s">
        <v>208</v>
      </c>
      <c r="R37" s="67" t="s">
        <v>217</v>
      </c>
      <c r="S37" s="104" t="s">
        <v>67</v>
      </c>
      <c r="T37" s="67" t="s">
        <v>319</v>
      </c>
      <c r="U37" s="3">
        <v>320</v>
      </c>
      <c r="V37" s="12">
        <v>1</v>
      </c>
      <c r="W37" s="3">
        <v>320</v>
      </c>
      <c r="X37" s="34">
        <v>2020</v>
      </c>
      <c r="Y37" s="34">
        <v>2021</v>
      </c>
      <c r="Z37" s="56">
        <v>320</v>
      </c>
      <c r="AA37" s="67" t="s">
        <v>215</v>
      </c>
      <c r="AB37" s="36">
        <v>17609</v>
      </c>
      <c r="AC37" s="36">
        <v>17609</v>
      </c>
      <c r="AD37" s="36">
        <v>17609</v>
      </c>
      <c r="AE37" s="34">
        <v>80</v>
      </c>
      <c r="AF37" s="1">
        <f t="shared" si="3"/>
        <v>240</v>
      </c>
      <c r="AG37" s="64" t="s">
        <v>214</v>
      </c>
      <c r="AH37" s="5">
        <v>80</v>
      </c>
      <c r="AI37" s="8">
        <v>0.25</v>
      </c>
      <c r="AJ37" s="34"/>
      <c r="AK37" s="34"/>
      <c r="AL37" s="2">
        <v>80</v>
      </c>
      <c r="AM37" s="8">
        <v>0.25</v>
      </c>
      <c r="AN37" s="34"/>
      <c r="AO37" s="34"/>
      <c r="AP37" s="2">
        <v>80</v>
      </c>
      <c r="AQ37" s="8">
        <v>0.25</v>
      </c>
      <c r="AR37" s="34"/>
      <c r="AS37" s="111"/>
      <c r="AT37" s="2">
        <v>80</v>
      </c>
      <c r="AU37" s="8">
        <v>0.25</v>
      </c>
      <c r="AV37" s="34"/>
      <c r="AW37" s="111"/>
      <c r="AX37" s="3">
        <f t="shared" si="4"/>
        <v>320</v>
      </c>
      <c r="AY37" s="8">
        <f t="shared" si="1"/>
        <v>1</v>
      </c>
      <c r="AZ37" s="34"/>
      <c r="BA37" s="110"/>
      <c r="BB37" s="18" t="s">
        <v>108</v>
      </c>
    </row>
    <row r="38" spans="1:54" ht="50.85" customHeight="1" thickBot="1" x14ac:dyDescent="0.25">
      <c r="A38" s="67" t="s">
        <v>68</v>
      </c>
      <c r="B38" s="88">
        <v>5.9</v>
      </c>
      <c r="C38" s="33" t="s">
        <v>0</v>
      </c>
      <c r="D38" s="77" t="s">
        <v>149</v>
      </c>
      <c r="E38" s="74" t="s">
        <v>14</v>
      </c>
      <c r="F38" s="75" t="s">
        <v>15</v>
      </c>
      <c r="G38" s="76" t="s">
        <v>231</v>
      </c>
      <c r="H38" s="78" t="s">
        <v>277</v>
      </c>
      <c r="I38" s="76" t="s">
        <v>130</v>
      </c>
      <c r="J38" s="76" t="s">
        <v>17</v>
      </c>
      <c r="K38" s="35" t="s">
        <v>216</v>
      </c>
      <c r="L38" s="93" t="s">
        <v>131</v>
      </c>
      <c r="M38" s="123">
        <v>0</v>
      </c>
      <c r="N38" s="95" t="s">
        <v>109</v>
      </c>
      <c r="O38" s="95" t="s">
        <v>110</v>
      </c>
      <c r="P38" s="65" t="s">
        <v>111</v>
      </c>
      <c r="Q38" s="67" t="s">
        <v>208</v>
      </c>
      <c r="R38" s="67" t="s">
        <v>217</v>
      </c>
      <c r="S38" s="104" t="s">
        <v>67</v>
      </c>
      <c r="T38" s="67" t="s">
        <v>320</v>
      </c>
      <c r="U38" s="3">
        <v>200</v>
      </c>
      <c r="V38" s="12">
        <v>1</v>
      </c>
      <c r="W38" s="3">
        <v>200</v>
      </c>
      <c r="X38" s="34">
        <v>2020</v>
      </c>
      <c r="Y38" s="34">
        <v>2021</v>
      </c>
      <c r="Z38" s="56">
        <v>200</v>
      </c>
      <c r="AA38" s="67" t="s">
        <v>215</v>
      </c>
      <c r="AB38" s="36">
        <v>17609</v>
      </c>
      <c r="AC38" s="36">
        <v>17609</v>
      </c>
      <c r="AD38" s="36">
        <v>17609</v>
      </c>
      <c r="AE38" s="34">
        <v>50</v>
      </c>
      <c r="AF38" s="1">
        <f t="shared" si="3"/>
        <v>150</v>
      </c>
      <c r="AG38" s="64" t="s">
        <v>214</v>
      </c>
      <c r="AH38" s="5">
        <v>50</v>
      </c>
      <c r="AI38" s="8">
        <v>0.25</v>
      </c>
      <c r="AJ38" s="34"/>
      <c r="AK38" s="34"/>
      <c r="AL38" s="2">
        <v>50</v>
      </c>
      <c r="AM38" s="8">
        <v>0.25</v>
      </c>
      <c r="AN38" s="34"/>
      <c r="AO38" s="34"/>
      <c r="AP38" s="2">
        <v>50</v>
      </c>
      <c r="AQ38" s="8">
        <v>0.25</v>
      </c>
      <c r="AR38" s="34"/>
      <c r="AS38" s="111"/>
      <c r="AT38" s="2">
        <v>50</v>
      </c>
      <c r="AU38" s="8">
        <v>0.25</v>
      </c>
      <c r="AV38" s="34"/>
      <c r="AW38" s="111"/>
      <c r="AX38" s="3">
        <f t="shared" si="4"/>
        <v>200</v>
      </c>
      <c r="AY38" s="8">
        <f t="shared" si="1"/>
        <v>1</v>
      </c>
      <c r="AZ38" s="34"/>
      <c r="BA38" s="110"/>
      <c r="BB38" s="20" t="s">
        <v>108</v>
      </c>
    </row>
    <row r="39" spans="1:54" ht="50.85" customHeight="1" thickBot="1" x14ac:dyDescent="0.25">
      <c r="A39" s="67" t="s">
        <v>68</v>
      </c>
      <c r="B39" s="89">
        <v>5.0999999999999996</v>
      </c>
      <c r="C39" s="33" t="s">
        <v>0</v>
      </c>
      <c r="D39" s="77" t="s">
        <v>148</v>
      </c>
      <c r="E39" s="74" t="s">
        <v>14</v>
      </c>
      <c r="F39" s="75" t="s">
        <v>15</v>
      </c>
      <c r="G39" s="76" t="s">
        <v>232</v>
      </c>
      <c r="H39" s="78" t="s">
        <v>278</v>
      </c>
      <c r="I39" s="76" t="s">
        <v>130</v>
      </c>
      <c r="J39" s="76" t="s">
        <v>17</v>
      </c>
      <c r="K39" s="35" t="s">
        <v>216</v>
      </c>
      <c r="L39" s="93" t="s">
        <v>131</v>
      </c>
      <c r="M39" s="123">
        <v>0</v>
      </c>
      <c r="N39" s="95" t="s">
        <v>112</v>
      </c>
      <c r="O39" s="95" t="s">
        <v>113</v>
      </c>
      <c r="P39" s="65" t="s">
        <v>114</v>
      </c>
      <c r="Q39" s="67" t="s">
        <v>208</v>
      </c>
      <c r="R39" s="67" t="s">
        <v>217</v>
      </c>
      <c r="S39" s="104" t="s">
        <v>67</v>
      </c>
      <c r="T39" s="67" t="s">
        <v>320</v>
      </c>
      <c r="U39" s="3">
        <v>340</v>
      </c>
      <c r="V39" s="12">
        <v>1</v>
      </c>
      <c r="W39" s="3">
        <v>340</v>
      </c>
      <c r="X39" s="34">
        <v>2020</v>
      </c>
      <c r="Y39" s="34">
        <v>2021</v>
      </c>
      <c r="Z39" s="56">
        <v>340</v>
      </c>
      <c r="AA39" s="67" t="s">
        <v>215</v>
      </c>
      <c r="AB39" s="36">
        <v>17609</v>
      </c>
      <c r="AC39" s="36">
        <v>17609</v>
      </c>
      <c r="AD39" s="36">
        <v>17609</v>
      </c>
      <c r="AE39" s="34">
        <v>85</v>
      </c>
      <c r="AF39" s="1">
        <f t="shared" si="3"/>
        <v>255</v>
      </c>
      <c r="AG39" s="64" t="s">
        <v>214</v>
      </c>
      <c r="AH39" s="5">
        <v>85</v>
      </c>
      <c r="AI39" s="8">
        <v>0.25</v>
      </c>
      <c r="AJ39" s="34"/>
      <c r="AK39" s="34"/>
      <c r="AL39" s="2">
        <v>85</v>
      </c>
      <c r="AM39" s="8">
        <v>0.25</v>
      </c>
      <c r="AN39" s="34"/>
      <c r="AO39" s="34"/>
      <c r="AP39" s="2">
        <v>85</v>
      </c>
      <c r="AQ39" s="8">
        <v>0.25</v>
      </c>
      <c r="AR39" s="34"/>
      <c r="AS39" s="111"/>
      <c r="AT39" s="2">
        <v>85</v>
      </c>
      <c r="AU39" s="8">
        <v>0.25</v>
      </c>
      <c r="AV39" s="34"/>
      <c r="AW39" s="111"/>
      <c r="AX39" s="3">
        <f t="shared" si="4"/>
        <v>340</v>
      </c>
      <c r="AY39" s="8">
        <f t="shared" si="1"/>
        <v>1</v>
      </c>
      <c r="AZ39" s="34"/>
      <c r="BA39" s="110"/>
      <c r="BB39" s="15" t="s">
        <v>108</v>
      </c>
    </row>
    <row r="40" spans="1:54" ht="50.85" customHeight="1" thickBot="1" x14ac:dyDescent="0.25">
      <c r="A40" s="67" t="s">
        <v>68</v>
      </c>
      <c r="B40" s="67">
        <v>5.1100000000000003</v>
      </c>
      <c r="C40" s="33" t="s">
        <v>0</v>
      </c>
      <c r="D40" s="77" t="s">
        <v>144</v>
      </c>
      <c r="E40" s="74" t="s">
        <v>14</v>
      </c>
      <c r="F40" s="75" t="s">
        <v>15</v>
      </c>
      <c r="G40" s="76" t="s">
        <v>279</v>
      </c>
      <c r="H40" s="78" t="s">
        <v>280</v>
      </c>
      <c r="I40" s="76" t="s">
        <v>130</v>
      </c>
      <c r="J40" s="76" t="s">
        <v>17</v>
      </c>
      <c r="K40" s="35" t="s">
        <v>216</v>
      </c>
      <c r="L40" s="93" t="s">
        <v>131</v>
      </c>
      <c r="M40" s="123">
        <v>0</v>
      </c>
      <c r="N40" s="95" t="s">
        <v>115</v>
      </c>
      <c r="O40" s="95" t="s">
        <v>116</v>
      </c>
      <c r="P40" s="65" t="s">
        <v>342</v>
      </c>
      <c r="Q40" s="67" t="s">
        <v>208</v>
      </c>
      <c r="R40" s="67" t="s">
        <v>217</v>
      </c>
      <c r="S40" s="104" t="s">
        <v>67</v>
      </c>
      <c r="T40" s="117" t="s">
        <v>319</v>
      </c>
      <c r="U40" s="3">
        <v>400</v>
      </c>
      <c r="V40" s="12">
        <v>1</v>
      </c>
      <c r="W40" s="3">
        <v>400</v>
      </c>
      <c r="X40" s="118">
        <v>2020</v>
      </c>
      <c r="Y40" s="34">
        <v>2021</v>
      </c>
      <c r="Z40" s="56">
        <v>400</v>
      </c>
      <c r="AA40" s="67" t="s">
        <v>215</v>
      </c>
      <c r="AB40" s="36">
        <v>17609</v>
      </c>
      <c r="AC40" s="36">
        <v>17609</v>
      </c>
      <c r="AD40" s="36">
        <v>17609</v>
      </c>
      <c r="AE40" s="34">
        <v>100</v>
      </c>
      <c r="AF40" s="1">
        <f t="shared" si="3"/>
        <v>300</v>
      </c>
      <c r="AG40" s="64" t="s">
        <v>214</v>
      </c>
      <c r="AH40" s="5">
        <v>100</v>
      </c>
      <c r="AI40" s="8">
        <v>0.25</v>
      </c>
      <c r="AJ40" s="34"/>
      <c r="AK40" s="34"/>
      <c r="AL40" s="2">
        <v>100</v>
      </c>
      <c r="AM40" s="8">
        <v>0.25</v>
      </c>
      <c r="AN40" s="34"/>
      <c r="AO40" s="34"/>
      <c r="AP40" s="2">
        <v>100</v>
      </c>
      <c r="AQ40" s="8">
        <v>0.25</v>
      </c>
      <c r="AR40" s="34"/>
      <c r="AS40" s="111"/>
      <c r="AT40" s="2">
        <v>100</v>
      </c>
      <c r="AU40" s="8">
        <v>0.25</v>
      </c>
      <c r="AV40" s="34"/>
      <c r="AW40" s="111"/>
      <c r="AX40" s="3">
        <f t="shared" si="4"/>
        <v>400</v>
      </c>
      <c r="AY40" s="8">
        <f t="shared" si="1"/>
        <v>1</v>
      </c>
      <c r="AZ40" s="34"/>
      <c r="BA40" s="110"/>
      <c r="BB40" s="15" t="s">
        <v>108</v>
      </c>
    </row>
    <row r="41" spans="1:54" ht="50.85" customHeight="1" x14ac:dyDescent="0.2">
      <c r="A41" s="67" t="s">
        <v>68</v>
      </c>
      <c r="B41" s="67">
        <v>5.12</v>
      </c>
      <c r="C41" s="33" t="s">
        <v>0</v>
      </c>
      <c r="D41" s="77" t="s">
        <v>281</v>
      </c>
      <c r="E41" s="74" t="s">
        <v>14</v>
      </c>
      <c r="F41" s="75" t="s">
        <v>15</v>
      </c>
      <c r="G41" s="76" t="s">
        <v>233</v>
      </c>
      <c r="H41" s="76" t="s">
        <v>233</v>
      </c>
      <c r="I41" s="76" t="s">
        <v>130</v>
      </c>
      <c r="J41" s="76" t="s">
        <v>17</v>
      </c>
      <c r="K41" s="35" t="s">
        <v>216</v>
      </c>
      <c r="L41" s="93" t="s">
        <v>131</v>
      </c>
      <c r="M41" s="123">
        <v>0</v>
      </c>
      <c r="N41" s="95" t="s">
        <v>117</v>
      </c>
      <c r="O41" s="95" t="s">
        <v>118</v>
      </c>
      <c r="P41" s="65" t="s">
        <v>119</v>
      </c>
      <c r="Q41" s="67" t="s">
        <v>208</v>
      </c>
      <c r="R41" s="67" t="s">
        <v>217</v>
      </c>
      <c r="S41" s="104" t="s">
        <v>77</v>
      </c>
      <c r="T41" s="67" t="s">
        <v>320</v>
      </c>
      <c r="U41" s="3">
        <v>840</v>
      </c>
      <c r="V41" s="12">
        <v>1</v>
      </c>
      <c r="W41" s="3">
        <v>840</v>
      </c>
      <c r="X41" s="34">
        <v>2020</v>
      </c>
      <c r="Y41" s="34">
        <v>2021</v>
      </c>
      <c r="Z41" s="119">
        <v>840</v>
      </c>
      <c r="AA41" s="67" t="s">
        <v>215</v>
      </c>
      <c r="AB41" s="36">
        <v>17609</v>
      </c>
      <c r="AC41" s="36">
        <v>17609</v>
      </c>
      <c r="AD41" s="36">
        <v>17609</v>
      </c>
      <c r="AE41" s="34">
        <v>210</v>
      </c>
      <c r="AF41" s="1">
        <f t="shared" si="3"/>
        <v>630</v>
      </c>
      <c r="AG41" s="64" t="s">
        <v>214</v>
      </c>
      <c r="AH41" s="5">
        <v>210</v>
      </c>
      <c r="AI41" s="8">
        <v>0.25</v>
      </c>
      <c r="AJ41" s="34"/>
      <c r="AK41" s="110"/>
      <c r="AL41" s="2">
        <v>210</v>
      </c>
      <c r="AM41" s="8">
        <v>0.25</v>
      </c>
      <c r="AN41" s="34"/>
      <c r="AO41" s="111"/>
      <c r="AP41" s="2">
        <v>210</v>
      </c>
      <c r="AQ41" s="8">
        <v>0.25</v>
      </c>
      <c r="AR41" s="34"/>
      <c r="AS41" s="111"/>
      <c r="AT41" s="2">
        <v>210</v>
      </c>
      <c r="AU41" s="8">
        <v>0.25</v>
      </c>
      <c r="AV41" s="34"/>
      <c r="AW41" s="111"/>
      <c r="AX41" s="3">
        <f t="shared" si="2"/>
        <v>840</v>
      </c>
      <c r="AY41" s="8">
        <f t="shared" si="1"/>
        <v>1</v>
      </c>
      <c r="AZ41" s="34"/>
      <c r="BA41" s="110"/>
      <c r="BB41" s="19" t="s">
        <v>108</v>
      </c>
    </row>
    <row r="42" spans="1:54" ht="50.85" customHeight="1" x14ac:dyDescent="0.2">
      <c r="A42" s="67" t="s">
        <v>68</v>
      </c>
      <c r="B42" s="67">
        <v>5.13</v>
      </c>
      <c r="C42" s="33" t="s">
        <v>0</v>
      </c>
      <c r="D42" s="77" t="s">
        <v>157</v>
      </c>
      <c r="E42" s="74" t="s">
        <v>14</v>
      </c>
      <c r="F42" s="75" t="s">
        <v>15</v>
      </c>
      <c r="G42" s="76" t="s">
        <v>234</v>
      </c>
      <c r="H42" s="76" t="s">
        <v>234</v>
      </c>
      <c r="I42" s="76" t="s">
        <v>130</v>
      </c>
      <c r="J42" s="76" t="s">
        <v>17</v>
      </c>
      <c r="K42" s="35" t="s">
        <v>216</v>
      </c>
      <c r="L42" s="93" t="s">
        <v>131</v>
      </c>
      <c r="M42" s="123">
        <v>0</v>
      </c>
      <c r="N42" s="95" t="s">
        <v>120</v>
      </c>
      <c r="O42" s="95" t="s">
        <v>121</v>
      </c>
      <c r="P42" s="65" t="s">
        <v>122</v>
      </c>
      <c r="Q42" s="67" t="s">
        <v>208</v>
      </c>
      <c r="R42" s="67" t="s">
        <v>217</v>
      </c>
      <c r="S42" s="104" t="s">
        <v>77</v>
      </c>
      <c r="T42" s="67" t="s">
        <v>320</v>
      </c>
      <c r="U42" s="3">
        <v>328</v>
      </c>
      <c r="V42" s="12">
        <v>1</v>
      </c>
      <c r="W42" s="3">
        <v>328</v>
      </c>
      <c r="X42" s="34">
        <v>2020</v>
      </c>
      <c r="Y42" s="34">
        <v>2021</v>
      </c>
      <c r="Z42" s="119">
        <v>328</v>
      </c>
      <c r="AA42" s="67" t="s">
        <v>215</v>
      </c>
      <c r="AB42" s="36">
        <v>17609</v>
      </c>
      <c r="AC42" s="36">
        <v>17609</v>
      </c>
      <c r="AD42" s="36">
        <v>17609</v>
      </c>
      <c r="AE42" s="34">
        <v>82</v>
      </c>
      <c r="AF42" s="1">
        <f t="shared" si="3"/>
        <v>246</v>
      </c>
      <c r="AG42" s="64" t="s">
        <v>214</v>
      </c>
      <c r="AH42" s="5">
        <v>82</v>
      </c>
      <c r="AI42" s="8">
        <v>0.25</v>
      </c>
      <c r="AJ42" s="34"/>
      <c r="AK42" s="110"/>
      <c r="AL42" s="2">
        <v>82</v>
      </c>
      <c r="AM42" s="8">
        <v>0.25</v>
      </c>
      <c r="AN42" s="34"/>
      <c r="AO42" s="111"/>
      <c r="AP42" s="2">
        <v>82</v>
      </c>
      <c r="AQ42" s="8">
        <v>0.25</v>
      </c>
      <c r="AR42" s="34"/>
      <c r="AS42" s="111"/>
      <c r="AT42" s="2">
        <v>82</v>
      </c>
      <c r="AU42" s="8">
        <v>0.25</v>
      </c>
      <c r="AV42" s="34"/>
      <c r="AW42" s="111"/>
      <c r="AX42" s="3">
        <f t="shared" si="2"/>
        <v>328</v>
      </c>
      <c r="AY42" s="8">
        <f t="shared" si="1"/>
        <v>1</v>
      </c>
      <c r="AZ42" s="34"/>
      <c r="BA42" s="110"/>
      <c r="BB42" s="11" t="s">
        <v>108</v>
      </c>
    </row>
    <row r="43" spans="1:54" ht="50.85" customHeight="1" x14ac:dyDescent="0.2">
      <c r="A43" s="67" t="s">
        <v>68</v>
      </c>
      <c r="B43" s="67">
        <v>5.14</v>
      </c>
      <c r="C43" s="33" t="s">
        <v>0</v>
      </c>
      <c r="D43" s="77" t="s">
        <v>150</v>
      </c>
      <c r="E43" s="74" t="s">
        <v>14</v>
      </c>
      <c r="F43" s="75" t="s">
        <v>15</v>
      </c>
      <c r="G43" s="76" t="s">
        <v>235</v>
      </c>
      <c r="H43" s="78" t="s">
        <v>282</v>
      </c>
      <c r="I43" s="76" t="s">
        <v>130</v>
      </c>
      <c r="J43" s="76" t="s">
        <v>17</v>
      </c>
      <c r="K43" s="35" t="s">
        <v>216</v>
      </c>
      <c r="L43" s="93" t="s">
        <v>131</v>
      </c>
      <c r="M43" s="123">
        <v>0</v>
      </c>
      <c r="N43" s="95" t="s">
        <v>156</v>
      </c>
      <c r="O43" s="95" t="s">
        <v>158</v>
      </c>
      <c r="P43" s="65" t="s">
        <v>343</v>
      </c>
      <c r="Q43" s="67" t="s">
        <v>208</v>
      </c>
      <c r="R43" s="67" t="s">
        <v>217</v>
      </c>
      <c r="S43" s="104" t="s">
        <v>67</v>
      </c>
      <c r="T43" s="67" t="s">
        <v>321</v>
      </c>
      <c r="U43" s="3">
        <v>20</v>
      </c>
      <c r="V43" s="12">
        <v>1</v>
      </c>
      <c r="W43" s="3">
        <v>20</v>
      </c>
      <c r="X43" s="34">
        <v>2020</v>
      </c>
      <c r="Y43" s="34">
        <v>2021</v>
      </c>
      <c r="Z43" s="119">
        <v>20</v>
      </c>
      <c r="AA43" s="67" t="s">
        <v>215</v>
      </c>
      <c r="AB43" s="36">
        <v>17609</v>
      </c>
      <c r="AC43" s="36">
        <v>17609</v>
      </c>
      <c r="AD43" s="36">
        <v>17609</v>
      </c>
      <c r="AE43" s="34">
        <v>5</v>
      </c>
      <c r="AF43" s="1">
        <f t="shared" si="3"/>
        <v>15</v>
      </c>
      <c r="AG43" s="64" t="s">
        <v>214</v>
      </c>
      <c r="AH43" s="5">
        <v>5</v>
      </c>
      <c r="AI43" s="8">
        <v>0.25</v>
      </c>
      <c r="AJ43" s="34"/>
      <c r="AK43" s="110"/>
      <c r="AL43" s="2">
        <v>5</v>
      </c>
      <c r="AM43" s="8">
        <v>0.25</v>
      </c>
      <c r="AN43" s="34"/>
      <c r="AO43" s="111"/>
      <c r="AP43" s="2">
        <v>5</v>
      </c>
      <c r="AQ43" s="8">
        <v>0.25</v>
      </c>
      <c r="AR43" s="34"/>
      <c r="AS43" s="111"/>
      <c r="AT43" s="2">
        <v>5</v>
      </c>
      <c r="AU43" s="8">
        <v>0.25</v>
      </c>
      <c r="AV43" s="34"/>
      <c r="AW43" s="111"/>
      <c r="AX43" s="3">
        <f t="shared" si="2"/>
        <v>20</v>
      </c>
      <c r="AY43" s="8">
        <f t="shared" si="1"/>
        <v>1</v>
      </c>
      <c r="AZ43" s="34"/>
      <c r="BA43" s="110"/>
      <c r="BB43" s="11" t="s">
        <v>108</v>
      </c>
    </row>
    <row r="44" spans="1:54" ht="50.85" customHeight="1" x14ac:dyDescent="0.2">
      <c r="A44" s="67" t="s">
        <v>68</v>
      </c>
      <c r="B44" s="67">
        <v>5.15</v>
      </c>
      <c r="C44" s="33" t="s">
        <v>0</v>
      </c>
      <c r="D44" s="77" t="s">
        <v>286</v>
      </c>
      <c r="E44" s="74" t="s">
        <v>14</v>
      </c>
      <c r="F44" s="75" t="s">
        <v>15</v>
      </c>
      <c r="G44" s="76" t="s">
        <v>283</v>
      </c>
      <c r="H44" s="78" t="s">
        <v>284</v>
      </c>
      <c r="I44" s="76" t="s">
        <v>130</v>
      </c>
      <c r="J44" s="76" t="s">
        <v>17</v>
      </c>
      <c r="K44" s="35" t="s">
        <v>216</v>
      </c>
      <c r="L44" s="93" t="s">
        <v>131</v>
      </c>
      <c r="M44" s="123">
        <v>0</v>
      </c>
      <c r="N44" s="95" t="s">
        <v>184</v>
      </c>
      <c r="O44" s="95" t="s">
        <v>188</v>
      </c>
      <c r="P44" s="65" t="s">
        <v>192</v>
      </c>
      <c r="Q44" s="67" t="s">
        <v>208</v>
      </c>
      <c r="R44" s="67" t="s">
        <v>217</v>
      </c>
      <c r="S44" s="104" t="s">
        <v>67</v>
      </c>
      <c r="T44" s="67" t="s">
        <v>320</v>
      </c>
      <c r="U44" s="3">
        <v>700</v>
      </c>
      <c r="V44" s="12">
        <v>1</v>
      </c>
      <c r="W44" s="3">
        <v>700</v>
      </c>
      <c r="X44" s="34">
        <v>2020</v>
      </c>
      <c r="Y44" s="34">
        <v>2021</v>
      </c>
      <c r="Z44" s="119">
        <v>700</v>
      </c>
      <c r="AA44" s="67" t="s">
        <v>215</v>
      </c>
      <c r="AB44" s="36">
        <v>17609</v>
      </c>
      <c r="AC44" s="36">
        <v>17609</v>
      </c>
      <c r="AD44" s="36">
        <v>17609</v>
      </c>
      <c r="AE44" s="34">
        <v>250</v>
      </c>
      <c r="AF44" s="1">
        <f t="shared" si="3"/>
        <v>450</v>
      </c>
      <c r="AG44" s="64" t="s">
        <v>214</v>
      </c>
      <c r="AH44" s="5">
        <v>250</v>
      </c>
      <c r="AI44" s="8">
        <v>0.35699999999999998</v>
      </c>
      <c r="AJ44" s="34"/>
      <c r="AK44" s="110"/>
      <c r="AL44" s="2">
        <v>150</v>
      </c>
      <c r="AM44" s="8">
        <v>0.214</v>
      </c>
      <c r="AN44" s="34"/>
      <c r="AO44" s="111"/>
      <c r="AP44" s="2">
        <v>150</v>
      </c>
      <c r="AQ44" s="8">
        <v>0.214</v>
      </c>
      <c r="AR44" s="34"/>
      <c r="AS44" s="111"/>
      <c r="AT44" s="2">
        <v>150</v>
      </c>
      <c r="AU44" s="8">
        <v>0.21</v>
      </c>
      <c r="AV44" s="34"/>
      <c r="AW44" s="111"/>
      <c r="AX44" s="3">
        <f t="shared" si="2"/>
        <v>700</v>
      </c>
      <c r="AY44" s="8">
        <f t="shared" si="1"/>
        <v>0.99499999999999988</v>
      </c>
      <c r="AZ44" s="34"/>
      <c r="BA44" s="110"/>
      <c r="BB44" s="11" t="s">
        <v>108</v>
      </c>
    </row>
    <row r="45" spans="1:54" ht="50.85" customHeight="1" x14ac:dyDescent="0.2">
      <c r="A45" s="67" t="s">
        <v>68</v>
      </c>
      <c r="B45" s="67">
        <v>5.16</v>
      </c>
      <c r="C45" s="33" t="s">
        <v>0</v>
      </c>
      <c r="D45" s="77" t="s">
        <v>164</v>
      </c>
      <c r="E45" s="74" t="s">
        <v>14</v>
      </c>
      <c r="F45" s="75" t="s">
        <v>15</v>
      </c>
      <c r="G45" s="76" t="s">
        <v>285</v>
      </c>
      <c r="H45" s="78" t="s">
        <v>287</v>
      </c>
      <c r="I45" s="76" t="s">
        <v>130</v>
      </c>
      <c r="J45" s="76" t="s">
        <v>17</v>
      </c>
      <c r="K45" s="35" t="s">
        <v>216</v>
      </c>
      <c r="L45" s="93" t="s">
        <v>131</v>
      </c>
      <c r="M45" s="123">
        <v>84000</v>
      </c>
      <c r="N45" s="95" t="s">
        <v>185</v>
      </c>
      <c r="O45" s="95" t="s">
        <v>191</v>
      </c>
      <c r="P45" s="65" t="s">
        <v>193</v>
      </c>
      <c r="Q45" s="67" t="s">
        <v>208</v>
      </c>
      <c r="R45" s="67" t="s">
        <v>217</v>
      </c>
      <c r="S45" s="104" t="s">
        <v>67</v>
      </c>
      <c r="T45" s="67" t="s">
        <v>320</v>
      </c>
      <c r="U45" s="3">
        <v>520</v>
      </c>
      <c r="V45" s="12">
        <v>1</v>
      </c>
      <c r="W45" s="3">
        <v>520</v>
      </c>
      <c r="X45" s="34">
        <v>2020</v>
      </c>
      <c r="Y45" s="34">
        <v>2021</v>
      </c>
      <c r="Z45" s="119">
        <v>520</v>
      </c>
      <c r="AA45" s="67" t="s">
        <v>215</v>
      </c>
      <c r="AB45" s="36">
        <v>17609</v>
      </c>
      <c r="AC45" s="36">
        <v>17609</v>
      </c>
      <c r="AD45" s="36">
        <v>17609</v>
      </c>
      <c r="AE45" s="34">
        <v>130</v>
      </c>
      <c r="AF45" s="1">
        <f t="shared" si="3"/>
        <v>390</v>
      </c>
      <c r="AG45" s="64" t="s">
        <v>214</v>
      </c>
      <c r="AH45" s="5">
        <v>130</v>
      </c>
      <c r="AI45" s="8">
        <v>0.25</v>
      </c>
      <c r="AJ45" s="34"/>
      <c r="AK45" s="110"/>
      <c r="AL45" s="2">
        <v>130</v>
      </c>
      <c r="AM45" s="8">
        <v>0.25</v>
      </c>
      <c r="AN45" s="34"/>
      <c r="AO45" s="111"/>
      <c r="AP45" s="2">
        <v>130</v>
      </c>
      <c r="AQ45" s="8">
        <v>0.25</v>
      </c>
      <c r="AR45" s="34"/>
      <c r="AS45" s="111"/>
      <c r="AT45" s="2">
        <v>130</v>
      </c>
      <c r="AU45" s="8">
        <v>0.25</v>
      </c>
      <c r="AV45" s="34"/>
      <c r="AW45" s="111"/>
      <c r="AX45" s="3">
        <f t="shared" si="2"/>
        <v>520</v>
      </c>
      <c r="AY45" s="8">
        <f t="shared" si="1"/>
        <v>1</v>
      </c>
      <c r="AZ45" s="34"/>
      <c r="BA45" s="110"/>
      <c r="BB45" s="11" t="s">
        <v>108</v>
      </c>
    </row>
    <row r="46" spans="1:54" ht="50.85" customHeight="1" x14ac:dyDescent="0.2">
      <c r="A46" s="67" t="s">
        <v>68</v>
      </c>
      <c r="B46" s="67">
        <v>5.17</v>
      </c>
      <c r="C46" s="33" t="s">
        <v>0</v>
      </c>
      <c r="D46" s="77" t="s">
        <v>146</v>
      </c>
      <c r="E46" s="74" t="s">
        <v>14</v>
      </c>
      <c r="F46" s="75" t="s">
        <v>15</v>
      </c>
      <c r="G46" s="76" t="s">
        <v>288</v>
      </c>
      <c r="H46" s="78" t="s">
        <v>289</v>
      </c>
      <c r="I46" s="76" t="s">
        <v>130</v>
      </c>
      <c r="J46" s="76" t="s">
        <v>17</v>
      </c>
      <c r="K46" s="35" t="s">
        <v>216</v>
      </c>
      <c r="L46" s="93" t="s">
        <v>131</v>
      </c>
      <c r="M46" s="123">
        <v>0</v>
      </c>
      <c r="N46" s="95" t="s">
        <v>186</v>
      </c>
      <c r="O46" s="95" t="s">
        <v>190</v>
      </c>
      <c r="P46" s="63" t="s">
        <v>194</v>
      </c>
      <c r="Q46" s="67" t="s">
        <v>208</v>
      </c>
      <c r="R46" s="67" t="s">
        <v>217</v>
      </c>
      <c r="S46" s="104" t="s">
        <v>67</v>
      </c>
      <c r="T46" s="67" t="s">
        <v>320</v>
      </c>
      <c r="U46" s="3">
        <v>360</v>
      </c>
      <c r="V46" s="12">
        <v>1</v>
      </c>
      <c r="W46" s="3">
        <v>360</v>
      </c>
      <c r="X46" s="34">
        <v>2020</v>
      </c>
      <c r="Y46" s="34">
        <v>2021</v>
      </c>
      <c r="Z46" s="119">
        <v>360</v>
      </c>
      <c r="AA46" s="67" t="s">
        <v>215</v>
      </c>
      <c r="AB46" s="36">
        <v>17609</v>
      </c>
      <c r="AC46" s="36">
        <v>17609</v>
      </c>
      <c r="AD46" s="36">
        <v>17609</v>
      </c>
      <c r="AE46" s="34">
        <v>90</v>
      </c>
      <c r="AF46" s="1">
        <f t="shared" si="3"/>
        <v>270</v>
      </c>
      <c r="AG46" s="64" t="s">
        <v>214</v>
      </c>
      <c r="AH46" s="5">
        <v>90</v>
      </c>
      <c r="AI46" s="8">
        <v>0.25</v>
      </c>
      <c r="AJ46" s="34"/>
      <c r="AK46" s="110"/>
      <c r="AL46" s="2">
        <v>90</v>
      </c>
      <c r="AM46" s="8">
        <v>0.25</v>
      </c>
      <c r="AN46" s="34"/>
      <c r="AO46" s="111"/>
      <c r="AP46" s="2">
        <v>90</v>
      </c>
      <c r="AQ46" s="8">
        <v>0.25</v>
      </c>
      <c r="AR46" s="34"/>
      <c r="AS46" s="111"/>
      <c r="AT46" s="2">
        <v>90</v>
      </c>
      <c r="AU46" s="8">
        <v>0.25</v>
      </c>
      <c r="AV46" s="34"/>
      <c r="AW46" s="111"/>
      <c r="AX46" s="3">
        <f t="shared" si="2"/>
        <v>360</v>
      </c>
      <c r="AY46" s="8">
        <f t="shared" si="1"/>
        <v>1</v>
      </c>
      <c r="AZ46" s="34"/>
      <c r="BA46" s="110"/>
      <c r="BB46" s="11" t="s">
        <v>108</v>
      </c>
    </row>
    <row r="47" spans="1:54" ht="50.85" customHeight="1" x14ac:dyDescent="0.2">
      <c r="A47" s="67" t="s">
        <v>68</v>
      </c>
      <c r="B47" s="67">
        <v>5.18</v>
      </c>
      <c r="C47" s="33" t="s">
        <v>0</v>
      </c>
      <c r="D47" s="77" t="s">
        <v>154</v>
      </c>
      <c r="E47" s="74" t="s">
        <v>14</v>
      </c>
      <c r="F47" s="75" t="s">
        <v>15</v>
      </c>
      <c r="G47" s="76" t="s">
        <v>236</v>
      </c>
      <c r="H47" s="78" t="s">
        <v>291</v>
      </c>
      <c r="I47" s="76" t="s">
        <v>130</v>
      </c>
      <c r="J47" s="76" t="s">
        <v>17</v>
      </c>
      <c r="K47" s="35" t="s">
        <v>216</v>
      </c>
      <c r="L47" s="93" t="s">
        <v>131</v>
      </c>
      <c r="M47" s="123">
        <v>0</v>
      </c>
      <c r="N47" s="95" t="s">
        <v>187</v>
      </c>
      <c r="O47" s="95" t="s">
        <v>189</v>
      </c>
      <c r="P47" s="65" t="s">
        <v>195</v>
      </c>
      <c r="Q47" s="67" t="s">
        <v>208</v>
      </c>
      <c r="R47" s="67" t="s">
        <v>217</v>
      </c>
      <c r="S47" s="104" t="s">
        <v>67</v>
      </c>
      <c r="T47" s="67" t="s">
        <v>320</v>
      </c>
      <c r="U47" s="3">
        <v>340</v>
      </c>
      <c r="V47" s="12">
        <v>1</v>
      </c>
      <c r="W47" s="3">
        <v>340</v>
      </c>
      <c r="X47" s="34">
        <v>2020</v>
      </c>
      <c r="Y47" s="34">
        <v>2021</v>
      </c>
      <c r="Z47" s="119">
        <v>340</v>
      </c>
      <c r="AA47" s="67" t="s">
        <v>215</v>
      </c>
      <c r="AB47" s="36">
        <v>17609</v>
      </c>
      <c r="AC47" s="36">
        <v>17609</v>
      </c>
      <c r="AD47" s="36">
        <v>17609</v>
      </c>
      <c r="AE47" s="34">
        <v>85</v>
      </c>
      <c r="AF47" s="1">
        <f t="shared" si="3"/>
        <v>255</v>
      </c>
      <c r="AG47" s="64" t="s">
        <v>214</v>
      </c>
      <c r="AH47" s="5">
        <v>85</v>
      </c>
      <c r="AI47" s="8">
        <v>0.25</v>
      </c>
      <c r="AJ47" s="34"/>
      <c r="AK47" s="110"/>
      <c r="AL47" s="2">
        <v>85</v>
      </c>
      <c r="AM47" s="8">
        <v>0.25</v>
      </c>
      <c r="AN47" s="34"/>
      <c r="AO47" s="111"/>
      <c r="AP47" s="2">
        <v>85</v>
      </c>
      <c r="AQ47" s="8">
        <v>0.25</v>
      </c>
      <c r="AR47" s="34"/>
      <c r="AS47" s="111"/>
      <c r="AT47" s="2">
        <v>85</v>
      </c>
      <c r="AU47" s="8">
        <v>0.25</v>
      </c>
      <c r="AV47" s="34"/>
      <c r="AW47" s="111"/>
      <c r="AX47" s="3">
        <f t="shared" si="2"/>
        <v>340</v>
      </c>
      <c r="AY47" s="8">
        <f t="shared" si="1"/>
        <v>1</v>
      </c>
      <c r="AZ47" s="34"/>
      <c r="BA47" s="110"/>
      <c r="BB47" s="11" t="s">
        <v>108</v>
      </c>
    </row>
    <row r="48" spans="1:54" ht="50.85" customHeight="1" x14ac:dyDescent="0.2">
      <c r="A48" s="67" t="s">
        <v>68</v>
      </c>
      <c r="B48" s="67">
        <v>5.19</v>
      </c>
      <c r="C48" s="33" t="s">
        <v>0</v>
      </c>
      <c r="D48" s="77" t="s">
        <v>151</v>
      </c>
      <c r="E48" s="74" t="s">
        <v>14</v>
      </c>
      <c r="F48" s="75" t="s">
        <v>15</v>
      </c>
      <c r="G48" s="76" t="s">
        <v>290</v>
      </c>
      <c r="H48" s="78" t="s">
        <v>292</v>
      </c>
      <c r="I48" s="76" t="s">
        <v>130</v>
      </c>
      <c r="J48" s="76" t="s">
        <v>17</v>
      </c>
      <c r="K48" s="35" t="s">
        <v>216</v>
      </c>
      <c r="L48" s="93" t="s">
        <v>131</v>
      </c>
      <c r="M48" s="123">
        <v>0</v>
      </c>
      <c r="N48" s="95" t="s">
        <v>91</v>
      </c>
      <c r="O48" s="95" t="s">
        <v>92</v>
      </c>
      <c r="P48" s="65" t="s">
        <v>345</v>
      </c>
      <c r="Q48" s="67" t="s">
        <v>208</v>
      </c>
      <c r="R48" s="67" t="s">
        <v>217</v>
      </c>
      <c r="S48" s="104" t="s">
        <v>67</v>
      </c>
      <c r="T48" s="67" t="s">
        <v>322</v>
      </c>
      <c r="U48" s="3">
        <v>60</v>
      </c>
      <c r="V48" s="12">
        <v>1</v>
      </c>
      <c r="W48" s="3">
        <v>60</v>
      </c>
      <c r="X48" s="34">
        <v>2020</v>
      </c>
      <c r="Y48" s="34">
        <v>2021</v>
      </c>
      <c r="Z48" s="119">
        <v>60</v>
      </c>
      <c r="AA48" s="67" t="s">
        <v>215</v>
      </c>
      <c r="AB48" s="36">
        <v>17609</v>
      </c>
      <c r="AC48" s="36">
        <v>17609</v>
      </c>
      <c r="AD48" s="36">
        <v>17609</v>
      </c>
      <c r="AE48" s="34">
        <v>15</v>
      </c>
      <c r="AF48" s="1">
        <f t="shared" si="3"/>
        <v>45</v>
      </c>
      <c r="AG48" s="64" t="s">
        <v>214</v>
      </c>
      <c r="AH48" s="5">
        <v>15</v>
      </c>
      <c r="AI48" s="8">
        <v>0.25</v>
      </c>
      <c r="AJ48" s="34"/>
      <c r="AK48" s="110"/>
      <c r="AL48" s="2">
        <v>15</v>
      </c>
      <c r="AM48" s="8">
        <v>0.25</v>
      </c>
      <c r="AN48" s="34"/>
      <c r="AO48" s="111"/>
      <c r="AP48" s="2">
        <v>15</v>
      </c>
      <c r="AQ48" s="8">
        <v>0.25</v>
      </c>
      <c r="AR48" s="34"/>
      <c r="AS48" s="111"/>
      <c r="AT48" s="2">
        <v>15</v>
      </c>
      <c r="AU48" s="8">
        <v>0.25</v>
      </c>
      <c r="AV48" s="34"/>
      <c r="AW48" s="111"/>
      <c r="AX48" s="3">
        <f t="shared" si="2"/>
        <v>60</v>
      </c>
      <c r="AY48" s="8">
        <f t="shared" si="1"/>
        <v>1</v>
      </c>
      <c r="AZ48" s="34"/>
      <c r="BA48" s="110"/>
      <c r="BB48" s="11" t="s">
        <v>108</v>
      </c>
    </row>
    <row r="49" spans="1:54" ht="50.25" customHeight="1" x14ac:dyDescent="0.2">
      <c r="A49" s="67" t="s">
        <v>68</v>
      </c>
      <c r="B49" s="89">
        <v>5.2</v>
      </c>
      <c r="C49" s="33" t="s">
        <v>0</v>
      </c>
      <c r="D49" s="77" t="s">
        <v>145</v>
      </c>
      <c r="E49" s="74" t="s">
        <v>14</v>
      </c>
      <c r="F49" s="75" t="s">
        <v>15</v>
      </c>
      <c r="G49" s="76" t="s">
        <v>237</v>
      </c>
      <c r="H49" s="78" t="s">
        <v>293</v>
      </c>
      <c r="I49" s="76" t="s">
        <v>130</v>
      </c>
      <c r="J49" s="76" t="s">
        <v>17</v>
      </c>
      <c r="K49" s="35" t="s">
        <v>216</v>
      </c>
      <c r="L49" s="93" t="s">
        <v>131</v>
      </c>
      <c r="M49" s="123">
        <v>0</v>
      </c>
      <c r="N49" s="100" t="s">
        <v>152</v>
      </c>
      <c r="O49" s="102" t="s">
        <v>153</v>
      </c>
      <c r="P49" s="65" t="s">
        <v>344</v>
      </c>
      <c r="Q49" s="67" t="s">
        <v>208</v>
      </c>
      <c r="R49" s="67" t="s">
        <v>217</v>
      </c>
      <c r="S49" s="104" t="s">
        <v>77</v>
      </c>
      <c r="T49" s="67" t="s">
        <v>322</v>
      </c>
      <c r="U49" s="3">
        <v>28</v>
      </c>
      <c r="V49" s="12">
        <v>1</v>
      </c>
      <c r="W49" s="3">
        <v>28</v>
      </c>
      <c r="X49" s="34">
        <v>2020</v>
      </c>
      <c r="Y49" s="34">
        <v>2021</v>
      </c>
      <c r="Z49" s="119">
        <v>28</v>
      </c>
      <c r="AA49" s="67" t="s">
        <v>215</v>
      </c>
      <c r="AB49" s="36">
        <v>17609</v>
      </c>
      <c r="AC49" s="36">
        <v>17609</v>
      </c>
      <c r="AD49" s="36">
        <v>17609</v>
      </c>
      <c r="AE49" s="34">
        <v>7</v>
      </c>
      <c r="AF49" s="1">
        <f t="shared" si="3"/>
        <v>21</v>
      </c>
      <c r="AG49" s="64" t="s">
        <v>214</v>
      </c>
      <c r="AH49" s="5">
        <v>7</v>
      </c>
      <c r="AI49" s="8">
        <v>0.25</v>
      </c>
      <c r="AJ49" s="120"/>
      <c r="AK49" s="122"/>
      <c r="AL49" s="2">
        <v>7</v>
      </c>
      <c r="AM49" s="8">
        <v>0.25</v>
      </c>
      <c r="AN49" s="120"/>
      <c r="AO49" s="121"/>
      <c r="AP49" s="2">
        <v>7</v>
      </c>
      <c r="AQ49" s="8">
        <v>0.25</v>
      </c>
      <c r="AR49" s="34"/>
      <c r="AS49" s="111"/>
      <c r="AT49" s="2">
        <v>7</v>
      </c>
      <c r="AU49" s="8">
        <v>0.25</v>
      </c>
      <c r="AV49" s="34"/>
      <c r="AW49" s="111"/>
      <c r="AX49" s="3">
        <f t="shared" si="2"/>
        <v>28</v>
      </c>
      <c r="AY49" s="8">
        <f t="shared" si="1"/>
        <v>1</v>
      </c>
      <c r="AZ49" s="34"/>
      <c r="BA49" s="110"/>
      <c r="BB49" s="11" t="s">
        <v>108</v>
      </c>
    </row>
    <row r="50" spans="1:54" ht="15" customHeight="1" x14ac:dyDescent="0.2">
      <c r="P50" s="53"/>
    </row>
    <row r="51" spans="1:54" ht="15" customHeight="1" x14ac:dyDescent="0.2">
      <c r="P51" s="53"/>
    </row>
    <row r="52" spans="1:54" ht="15" customHeight="1" x14ac:dyDescent="0.2">
      <c r="P52" s="53"/>
    </row>
    <row r="53" spans="1:54" ht="15" customHeight="1" x14ac:dyDescent="0.2">
      <c r="P53" s="53"/>
    </row>
  </sheetData>
  <mergeCells count="78">
    <mergeCell ref="A1:BB1"/>
    <mergeCell ref="A2:M4"/>
    <mergeCell ref="N2:P2"/>
    <mergeCell ref="Q2:Y2"/>
    <mergeCell ref="AA2:AG4"/>
    <mergeCell ref="AH2:AW2"/>
    <mergeCell ref="AX2:BA2"/>
    <mergeCell ref="BB2:BB5"/>
    <mergeCell ref="N3:N6"/>
    <mergeCell ref="O3:O6"/>
    <mergeCell ref="U4:V4"/>
    <mergeCell ref="W4:X4"/>
    <mergeCell ref="Y4:Y6"/>
    <mergeCell ref="AH4:AI4"/>
    <mergeCell ref="AJ4:AK4"/>
    <mergeCell ref="V5:V6"/>
    <mergeCell ref="W5:W6"/>
    <mergeCell ref="X5:X6"/>
    <mergeCell ref="AH3:AK3"/>
    <mergeCell ref="AL3:AO3"/>
    <mergeCell ref="AP3:AS3"/>
    <mergeCell ref="AB5:AB6"/>
    <mergeCell ref="AC5:AC6"/>
    <mergeCell ref="AD5:AD6"/>
    <mergeCell ref="AE5:AE6"/>
    <mergeCell ref="AR5:AR6"/>
    <mergeCell ref="AG5:AG6"/>
    <mergeCell ref="AH5:AH6"/>
    <mergeCell ref="AI5:AI6"/>
    <mergeCell ref="AJ5:AJ6"/>
    <mergeCell ref="AK5:AK6"/>
    <mergeCell ref="AL5:AL6"/>
    <mergeCell ref="AT3:AW3"/>
    <mergeCell ref="AX3:BA3"/>
    <mergeCell ref="AX4:AY4"/>
    <mergeCell ref="AZ4:BA4"/>
    <mergeCell ref="A5:A6"/>
    <mergeCell ref="B5:B6"/>
    <mergeCell ref="C5:C6"/>
    <mergeCell ref="D5:D6"/>
    <mergeCell ref="E5:E6"/>
    <mergeCell ref="F5:F6"/>
    <mergeCell ref="G5:G6"/>
    <mergeCell ref="H5:H6"/>
    <mergeCell ref="AL4:AM4"/>
    <mergeCell ref="AN4:AO4"/>
    <mergeCell ref="AP4:AQ4"/>
    <mergeCell ref="AR4:AS4"/>
    <mergeCell ref="AT4:AU4"/>
    <mergeCell ref="AV4:AW4"/>
    <mergeCell ref="AF5:AF6"/>
    <mergeCell ref="I5:I6"/>
    <mergeCell ref="J5:J6"/>
    <mergeCell ref="K5:K6"/>
    <mergeCell ref="L5:L6"/>
    <mergeCell ref="M5:M6"/>
    <mergeCell ref="U5:U6"/>
    <mergeCell ref="P3:P6"/>
    <mergeCell ref="Q3:Q6"/>
    <mergeCell ref="R3:R6"/>
    <mergeCell ref="S3:S6"/>
    <mergeCell ref="T3:T6"/>
    <mergeCell ref="U3:Y3"/>
    <mergeCell ref="AA5:AA6"/>
    <mergeCell ref="AM5:AM6"/>
    <mergeCell ref="AN5:AN6"/>
    <mergeCell ref="AO5:AO6"/>
    <mergeCell ref="AP5:AP6"/>
    <mergeCell ref="AQ5:AQ6"/>
    <mergeCell ref="AY5:AY6"/>
    <mergeCell ref="AZ5:AZ6"/>
    <mergeCell ref="BA5:BA6"/>
    <mergeCell ref="AS5:AS6"/>
    <mergeCell ref="AT5:AT6"/>
    <mergeCell ref="AU5:AU6"/>
    <mergeCell ref="AV5:AV6"/>
    <mergeCell ref="AW5:AW6"/>
    <mergeCell ref="AX5:AX6"/>
  </mergeCells>
  <pageMargins left="0.70866141732283472" right="0.70866141732283472" top="0.74803149606299213" bottom="0.74803149606299213" header="0.31496062992125984" footer="0.31496062992125984"/>
  <pageSetup paperSize="5" scale="1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POA 2021 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lpdes1</dc:creator>
  <cp:lastModifiedBy>Planeacion</cp:lastModifiedBy>
  <cp:lastPrinted>2021-01-20T20:36:00Z</cp:lastPrinted>
  <dcterms:created xsi:type="dcterms:W3CDTF">2020-03-13T20:34:27Z</dcterms:created>
  <dcterms:modified xsi:type="dcterms:W3CDTF">2021-01-20T20:36:06Z</dcterms:modified>
</cp:coreProperties>
</file>